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837" firstSheet="4" activeTab="11"/>
  </bookViews>
  <sheets>
    <sheet name="INFO" sheetId="13" r:id="rId1"/>
    <sheet name="elévové" sheetId="1" r:id="rId2"/>
    <sheet name="žkym 2008" sheetId="3" r:id="rId3"/>
    <sheet name="žkym 2007" sheetId="14" r:id="rId4"/>
    <sheet name="žcim 2008" sheetId="5" r:id="rId5"/>
    <sheet name="žcim 2007" sheetId="4" r:id="rId6"/>
    <sheet name="žkyst.2006" sheetId="6" r:id="rId7"/>
    <sheet name="žkyst.2005" sheetId="7" r:id="rId8"/>
    <sheet name="žcist.2006" sheetId="9" r:id="rId9"/>
    <sheet name="žcist.2005" sheetId="10" r:id="rId10"/>
    <sheet name="dci 2004" sheetId="15" r:id="rId11"/>
    <sheet name="veřejnost, VŠ" sheetId="11" r:id="rId12"/>
    <sheet name="Oddíly - Olomoucký triatlon" sheetId="16" r:id="rId13"/>
  </sheets>
  <definedNames>
    <definedName name="_xlnm._FilterDatabase" localSheetId="10" hidden="1">'dci 2004'!$A$8:$G$13</definedName>
    <definedName name="_xlnm._FilterDatabase" localSheetId="6" hidden="1">žkyst.2006!$A$5:$N$14</definedName>
  </definedNames>
  <calcPr calcId="152511" concurrentCalc="0"/>
</workbook>
</file>

<file path=xl/calcChain.xml><?xml version="1.0" encoding="utf-8"?>
<calcChain xmlns="http://schemas.openxmlformats.org/spreadsheetml/2006/main">
  <c r="C19" i="15" l="1"/>
  <c r="C18" i="15"/>
  <c r="C45" i="10"/>
  <c r="C46" i="10"/>
  <c r="C47" i="10"/>
  <c r="C50" i="10"/>
  <c r="C42" i="10"/>
  <c r="C43" i="10"/>
  <c r="C44" i="10"/>
  <c r="C49" i="10"/>
  <c r="C48" i="10"/>
  <c r="C36" i="9"/>
  <c r="C37" i="9"/>
  <c r="C35" i="9"/>
  <c r="C34" i="9"/>
  <c r="C33" i="9"/>
  <c r="C32" i="9"/>
  <c r="C31" i="9"/>
  <c r="C25" i="7"/>
  <c r="C28" i="7"/>
  <c r="C24" i="7"/>
  <c r="C26" i="7"/>
  <c r="C23" i="7"/>
  <c r="C29" i="7"/>
  <c r="C27" i="7"/>
  <c r="C21" i="6"/>
  <c r="C20" i="6"/>
  <c r="C31" i="4"/>
  <c r="C36" i="4"/>
  <c r="C33" i="4"/>
  <c r="C32" i="4"/>
  <c r="C35" i="4"/>
  <c r="C34" i="4"/>
  <c r="C28" i="5"/>
  <c r="C27" i="5"/>
  <c r="C26" i="5"/>
  <c r="C25" i="5"/>
  <c r="C24" i="5"/>
  <c r="C23" i="5"/>
  <c r="C23" i="14"/>
  <c r="C28" i="14"/>
  <c r="C27" i="14"/>
  <c r="C26" i="14"/>
  <c r="C25" i="14"/>
  <c r="C24" i="14"/>
  <c r="C16" i="3"/>
  <c r="L10" i="16"/>
  <c r="L11" i="16"/>
  <c r="L15" i="16"/>
  <c r="L8" i="16"/>
  <c r="L6" i="16"/>
  <c r="L7" i="16"/>
  <c r="L5" i="16"/>
  <c r="L13" i="16"/>
  <c r="L14" i="16"/>
  <c r="L9" i="16"/>
  <c r="L12" i="16"/>
  <c r="L4" i="16"/>
  <c r="C33" i="1"/>
  <c r="C32" i="1"/>
</calcChain>
</file>

<file path=xl/sharedStrings.xml><?xml version="1.0" encoding="utf-8"?>
<sst xmlns="http://schemas.openxmlformats.org/spreadsheetml/2006/main" count="798" uniqueCount="299">
  <si>
    <t>jméno</t>
  </si>
  <si>
    <t>ročník</t>
  </si>
  <si>
    <t>oddíl</t>
  </si>
  <si>
    <t>1.</t>
  </si>
  <si>
    <t>2.</t>
  </si>
  <si>
    <t>3.</t>
  </si>
  <si>
    <t>4.</t>
  </si>
  <si>
    <t>5.</t>
  </si>
  <si>
    <t>6.</t>
  </si>
  <si>
    <t>7.</t>
  </si>
  <si>
    <t>8.</t>
  </si>
  <si>
    <t>Elévové</t>
  </si>
  <si>
    <t>VK Olomouc</t>
  </si>
  <si>
    <t>TJ Jiskra Otrokovice</t>
  </si>
  <si>
    <t>Zavadil Robin</t>
  </si>
  <si>
    <t>Kühr Ondřej</t>
  </si>
  <si>
    <t>Lupač Jan</t>
  </si>
  <si>
    <t>přihlášené oddíly:</t>
  </si>
  <si>
    <t>ČVK Praha</t>
  </si>
  <si>
    <t>Řezáč Jan</t>
  </si>
  <si>
    <t>Langer Ondřej</t>
  </si>
  <si>
    <t>Kida Jakub</t>
  </si>
  <si>
    <t>Syrovátka Lukáš</t>
  </si>
  <si>
    <t>Horáková Sabrina</t>
  </si>
  <si>
    <t>ČVK Pardubice</t>
  </si>
  <si>
    <t>VK Blesk</t>
  </si>
  <si>
    <t>Hrubá Vendula</t>
  </si>
  <si>
    <t>Hanák Tomáš</t>
  </si>
  <si>
    <t>Paták Jan</t>
  </si>
  <si>
    <t>Stolín Filip</t>
  </si>
  <si>
    <t>Farmačka Ondřej</t>
  </si>
  <si>
    <t>Štěpánek Jakub</t>
  </si>
  <si>
    <t>Syslo Ondřej</t>
  </si>
  <si>
    <t>Snášel Tomáš</t>
  </si>
  <si>
    <t>3.jízda</t>
  </si>
  <si>
    <t>Weinlich Max</t>
  </si>
  <si>
    <r>
      <t>Žačky starší 2005</t>
    </r>
    <r>
      <rPr>
        <sz val="12"/>
        <color theme="1"/>
        <rFont val="Times New Roman"/>
        <family val="1"/>
        <charset val="238"/>
      </rPr>
      <t xml:space="preserve"> </t>
    </r>
  </si>
  <si>
    <t>Žáci starší 2005</t>
  </si>
  <si>
    <t>veřejnost</t>
  </si>
  <si>
    <t xml:space="preserve">Adresa: </t>
  </si>
  <si>
    <t>Prezentace:</t>
  </si>
  <si>
    <t>Upozornění: do prostor tělocvičny mohou jít závodníci a trenéři POUZE v čisté sálové obuvi</t>
  </si>
  <si>
    <t>(možno i tel.: 602 177 708 - Tereza Dohnalová)</t>
  </si>
  <si>
    <t>blankava@seznam.cz</t>
  </si>
  <si>
    <t>Děkujeme všem za účast.</t>
  </si>
  <si>
    <t xml:space="preserve">disciplíny: </t>
  </si>
  <si>
    <t>Odhlášky a dohlášky (doplnění jednotlivých jízd):</t>
  </si>
  <si>
    <t xml:space="preserve">Kategorie </t>
  </si>
  <si>
    <t xml:space="preserve">ŽKYM </t>
  </si>
  <si>
    <t xml:space="preserve">ŽCIM </t>
  </si>
  <si>
    <t xml:space="preserve">ELÉVOVÉ </t>
  </si>
  <si>
    <t xml:space="preserve">ŽKYS </t>
  </si>
  <si>
    <t xml:space="preserve">ŽCIS </t>
  </si>
  <si>
    <r>
      <t xml:space="preserve">PŘEDBĚŽNÝ ČASOVÝ POŘAD - </t>
    </r>
    <r>
      <rPr>
        <b/>
        <sz val="12"/>
        <rFont val="Times New Roman"/>
        <family val="1"/>
        <charset val="238"/>
      </rPr>
      <t>najdete i u startovní listiny každé kategorie</t>
    </r>
  </si>
  <si>
    <t>Pořadí oddílů se určí součtem bodů za pořadí každého závodníka - poslední místo 1b……1.místo = počet závodníků v dané kategorii</t>
  </si>
  <si>
    <t>Blanka Vařeková</t>
  </si>
  <si>
    <t>Pospíšil Ondřej</t>
  </si>
  <si>
    <t>Weinlich Jáchym</t>
  </si>
  <si>
    <t>Spěšná Daniela</t>
  </si>
  <si>
    <t>VK Smíchov</t>
  </si>
  <si>
    <t xml:space="preserve">GPS souřadnice 49.6028031, 17.2500781 </t>
  </si>
  <si>
    <t xml:space="preserve">Sportovní hala UP Olomouc, U sportovní haly 2, Olomouc </t>
  </si>
  <si>
    <t xml:space="preserve">do pátku 1.3. do 20:00 hod. na e-mail </t>
  </si>
  <si>
    <t>25x přeskok + vytýčená trať + trenažér 500 m</t>
  </si>
  <si>
    <t>žkyml. 2008</t>
  </si>
  <si>
    <t>TJ Otrokovice</t>
  </si>
  <si>
    <t>Kührová Julie</t>
  </si>
  <si>
    <t>Posltová Amálie</t>
  </si>
  <si>
    <t>Slavíková Rebeka</t>
  </si>
  <si>
    <t>Polešovská Sára</t>
  </si>
  <si>
    <t xml:space="preserve">Bártů Rozálie </t>
  </si>
  <si>
    <t>VK Vajgar HK</t>
  </si>
  <si>
    <t>Hronová Elen</t>
  </si>
  <si>
    <t>Včelařová Viktorie</t>
  </si>
  <si>
    <t>žkyml. 2007</t>
  </si>
  <si>
    <t>Hrůšová Adéle</t>
  </si>
  <si>
    <t>VK Vajgar JH</t>
  </si>
  <si>
    <t>Šoršová Lucie</t>
  </si>
  <si>
    <t>Tůmová Tereza</t>
  </si>
  <si>
    <t>Tůmová Karolína</t>
  </si>
  <si>
    <t>Boldišová Ella</t>
  </si>
  <si>
    <t>VK Bohemians P</t>
  </si>
  <si>
    <t>Doušová Simona</t>
  </si>
  <si>
    <t>Grecová Daniela</t>
  </si>
  <si>
    <t>Andělová Sára</t>
  </si>
  <si>
    <t>1. jízda</t>
  </si>
  <si>
    <t>2. jízda</t>
  </si>
  <si>
    <t>Žáci mladší 2007</t>
  </si>
  <si>
    <t>Gajdošík Daniel</t>
  </si>
  <si>
    <t>Súkup Kryštof</t>
  </si>
  <si>
    <t>Směták Vojtěch</t>
  </si>
  <si>
    <t>Baláž Vladimír</t>
  </si>
  <si>
    <t>Včelař Miroslav</t>
  </si>
  <si>
    <t>Král Josef</t>
  </si>
  <si>
    <t>VK Bohemians Pr.</t>
  </si>
  <si>
    <t>Král Antonín</t>
  </si>
  <si>
    <t>VK Bohemians Praha</t>
  </si>
  <si>
    <t>Šetela Antonín</t>
  </si>
  <si>
    <t>Šetela Jan</t>
  </si>
  <si>
    <t>Voplakal Ondřej</t>
  </si>
  <si>
    <t>KVM 1881 Mělník</t>
  </si>
  <si>
    <t>Skopal David</t>
  </si>
  <si>
    <t>Pavlita Jakub</t>
  </si>
  <si>
    <t>Farmačka Matěj</t>
  </si>
  <si>
    <t>Doubrava Štěpán</t>
  </si>
  <si>
    <t>Kyjevský Štěpán</t>
  </si>
  <si>
    <t>Pospíšil Jan</t>
  </si>
  <si>
    <t>Kilián Adam</t>
  </si>
  <si>
    <t>Sekanina Jakub</t>
  </si>
  <si>
    <t>Čechák Kryštof</t>
  </si>
  <si>
    <t>Hejda Petr</t>
  </si>
  <si>
    <t>Ambros Michal</t>
  </si>
  <si>
    <t>Habáň Filip</t>
  </si>
  <si>
    <t>Kudrnová Amálie</t>
  </si>
  <si>
    <t>Žačky starší 2006</t>
  </si>
  <si>
    <t>40x přeskok + vytýčená trať + trenažér 1000 m</t>
  </si>
  <si>
    <t>Kubátová Sofie</t>
  </si>
  <si>
    <t>Rabová Lucie</t>
  </si>
  <si>
    <t>Zemanová Zuzana</t>
  </si>
  <si>
    <t>Měřínská Aneta</t>
  </si>
  <si>
    <t>Leila Poldauf</t>
  </si>
  <si>
    <t>Daňková Alena</t>
  </si>
  <si>
    <t>Nováková René</t>
  </si>
  <si>
    <t>Rulfová Kateřina</t>
  </si>
  <si>
    <t>Rusevová Karolína</t>
  </si>
  <si>
    <t>Pavlíková Simona</t>
  </si>
  <si>
    <t>Staňková Tereza</t>
  </si>
  <si>
    <t>Šimůnková Dorota</t>
  </si>
  <si>
    <t>Slepičková Eva</t>
  </si>
  <si>
    <t>Grossertová Ellen</t>
  </si>
  <si>
    <t>VK Vajgar J. Hradec</t>
  </si>
  <si>
    <t>2009-2011</t>
  </si>
  <si>
    <t>DCI</t>
  </si>
  <si>
    <t>Veřejnost, VŠ</t>
  </si>
  <si>
    <t xml:space="preserve">Startovní čísla budou závodníkům přidělena 10´před startem ve vyznačeném prostoru. </t>
  </si>
  <si>
    <t xml:space="preserve"> 50x přeskok + běh vytýčená trať + trenažér 1000 m</t>
  </si>
  <si>
    <t>Žáci starší 2006</t>
  </si>
  <si>
    <t>dci 2004</t>
  </si>
  <si>
    <t>50x přeskok + vytýčená trať + trenažér 1500 m</t>
  </si>
  <si>
    <t>Knesl Václav</t>
  </si>
  <si>
    <t>Muška Matěj</t>
  </si>
  <si>
    <t>Novotný Matyáš</t>
  </si>
  <si>
    <t>Valsa Jan</t>
  </si>
  <si>
    <t>Odstrčil Jakub</t>
  </si>
  <si>
    <t xml:space="preserve">KVM 1881 Mělník </t>
  </si>
  <si>
    <t>Ráček Milan</t>
  </si>
  <si>
    <t>Jiřík Filip</t>
  </si>
  <si>
    <t>Boldiš Adam</t>
  </si>
  <si>
    <t xml:space="preserve">Lambl Hynek </t>
  </si>
  <si>
    <t>Hájek Mikuláš</t>
  </si>
  <si>
    <t>Jozič Alex</t>
  </si>
  <si>
    <t>Vazda Petr</t>
  </si>
  <si>
    <t>Pogrebňa Ilya</t>
  </si>
  <si>
    <t>Hájek Filip</t>
  </si>
  <si>
    <t>Herman Lukáš</t>
  </si>
  <si>
    <t>Chaloupka Jáchym</t>
  </si>
  <si>
    <t>Minařík Jan</t>
  </si>
  <si>
    <t>Procházka Matouš</t>
  </si>
  <si>
    <t>Vanka Jáchym</t>
  </si>
  <si>
    <t xml:space="preserve">Bernat Dan </t>
  </si>
  <si>
    <t>Polášek Matěj</t>
  </si>
  <si>
    <t>Šiška Jan</t>
  </si>
  <si>
    <t>Smolinka Jiří</t>
  </si>
  <si>
    <t xml:space="preserve">Gajdošík Jakub </t>
  </si>
  <si>
    <t>Kubín Lukáš</t>
  </si>
  <si>
    <t xml:space="preserve">Neulinger Marek </t>
  </si>
  <si>
    <t>Postl Sebastian</t>
  </si>
  <si>
    <t xml:space="preserve">Trnka Jan </t>
  </si>
  <si>
    <t>Filip Adam</t>
  </si>
  <si>
    <t>Panchártek Tomáš</t>
  </si>
  <si>
    <t>Hančák Adam</t>
  </si>
  <si>
    <t>Syrůček Jakub</t>
  </si>
  <si>
    <t>KV Kondor Brandýs</t>
  </si>
  <si>
    <t>Frunc Matyáš</t>
  </si>
  <si>
    <t xml:space="preserve">Rygel Martin </t>
  </si>
  <si>
    <t xml:space="preserve">Jung Filip </t>
  </si>
  <si>
    <t>Syrůčková Anita</t>
  </si>
  <si>
    <t>Schayna Petr</t>
  </si>
  <si>
    <t>Spartak Boletice n.L.</t>
  </si>
  <si>
    <t>Schayna Martin</t>
  </si>
  <si>
    <t>4. jízda</t>
  </si>
  <si>
    <t>Muk Tadeáš</t>
  </si>
  <si>
    <t>Šváb Michal</t>
  </si>
  <si>
    <t>Svoboda Zdeněk</t>
  </si>
  <si>
    <t>Šenkýř Vojtěch</t>
  </si>
  <si>
    <t>Brejník Tomáš</t>
  </si>
  <si>
    <t>Kala Tomáš</t>
  </si>
  <si>
    <t>Šimek Filip</t>
  </si>
  <si>
    <t xml:space="preserve">Novotný Jan </t>
  </si>
  <si>
    <t>Rejnková Pavlína</t>
  </si>
  <si>
    <t>Strnadová Elena</t>
  </si>
  <si>
    <t>SKUP Olomouc</t>
  </si>
  <si>
    <t>start</t>
  </si>
  <si>
    <t>Kubrychtová Lenka</t>
  </si>
  <si>
    <t>Panchártková Sofie</t>
  </si>
  <si>
    <t>Muková Elén</t>
  </si>
  <si>
    <t>Strnad Vítek</t>
  </si>
  <si>
    <t>Chocherčák Milan</t>
  </si>
  <si>
    <t>Růžičková Marie</t>
  </si>
  <si>
    <t>Kubrychtová Eliška</t>
  </si>
  <si>
    <t>Brabcová Kateřina</t>
  </si>
  <si>
    <t>Karczubová Agáta</t>
  </si>
  <si>
    <t>Štěrbová Natálie</t>
  </si>
  <si>
    <t>Chocherčáková Anna</t>
  </si>
  <si>
    <t>Dohnalová Kateřina</t>
  </si>
  <si>
    <t>Fruncová Eva</t>
  </si>
  <si>
    <t>Střelba Antonín</t>
  </si>
  <si>
    <t>Hockaday Hana</t>
  </si>
  <si>
    <t>Sklenář David</t>
  </si>
  <si>
    <t>Kukač Jakub</t>
  </si>
  <si>
    <t>Kuzikowský Lukáš</t>
  </si>
  <si>
    <t>Husička Jirka</t>
  </si>
  <si>
    <t>Mlynář Jirka</t>
  </si>
  <si>
    <t>Šolle Radovan</t>
  </si>
  <si>
    <t>Bubniak Michael</t>
  </si>
  <si>
    <t>Bartoš Dan</t>
  </si>
  <si>
    <t>Švec Jakub</t>
  </si>
  <si>
    <t>Mikeš Radek</t>
  </si>
  <si>
    <t>Göndörová Aneta</t>
  </si>
  <si>
    <t>Ferugová Daniela</t>
  </si>
  <si>
    <t>Žáci mladší 2008</t>
  </si>
  <si>
    <t xml:space="preserve"> přeskok překážky + běh - vytýčená trať + trenažér</t>
  </si>
  <si>
    <r>
      <rPr>
        <u/>
        <sz val="12"/>
        <color indexed="8"/>
        <rFont val="Times New Roman"/>
        <family val="1"/>
        <charset val="238"/>
      </rPr>
      <t>doprava z vlakového nádraží:</t>
    </r>
    <r>
      <rPr>
        <sz val="12"/>
        <color indexed="8"/>
        <rFont val="Times New Roman"/>
        <family val="1"/>
        <charset val="238"/>
      </rPr>
      <t xml:space="preserve"> viz. Příloha</t>
    </r>
  </si>
  <si>
    <t>neděle 3. 3. = 8:15 - 8:45</t>
  </si>
  <si>
    <t xml:space="preserve">vyhlášení výsledků - orientační časy </t>
  </si>
  <si>
    <t>5. jízda</t>
  </si>
  <si>
    <t>Bodování Olomouckého triatlonu:</t>
  </si>
  <si>
    <t>Bodování do Zimního poháru mládeže se bude řídit bodovací tabulkou stanovenou ČVS.</t>
  </si>
  <si>
    <t>TJ  Otrokovice</t>
  </si>
  <si>
    <t>OLOMOUCKÝ TRIATLON 2019</t>
  </si>
  <si>
    <r>
      <rPr>
        <b/>
        <sz val="12"/>
        <color rgb="FFFF0000"/>
        <rFont val="Times New Roman"/>
        <family val="1"/>
        <charset val="238"/>
      </rPr>
      <t>startovné:</t>
    </r>
    <r>
      <rPr>
        <sz val="12"/>
        <rFont val="Times New Roman"/>
        <family val="1"/>
        <charset val="238"/>
      </rPr>
      <t xml:space="preserve"> elévové 50,-, ostatní 100,-/os.</t>
    </r>
  </si>
  <si>
    <t>Zavadil Josef</t>
  </si>
  <si>
    <t>LS Brno</t>
  </si>
  <si>
    <t>Burešová Veronika</t>
  </si>
  <si>
    <t>Heroudková Magdalena</t>
  </si>
  <si>
    <t>Cimrman Jan</t>
  </si>
  <si>
    <t xml:space="preserve">Prokeš Radek </t>
  </si>
  <si>
    <t>Švecová Ester</t>
  </si>
  <si>
    <t>Marek Kryštof</t>
  </si>
  <si>
    <t>Blahuš Michal</t>
  </si>
  <si>
    <t>Čas</t>
  </si>
  <si>
    <t>Celkové pořadí</t>
  </si>
  <si>
    <t>Pořadí</t>
  </si>
  <si>
    <t>Body pro oddíl za kategorii:</t>
  </si>
  <si>
    <t>Oddíl</t>
  </si>
  <si>
    <t>žkym 2008</t>
  </si>
  <si>
    <t>žkym2007</t>
  </si>
  <si>
    <t>žcim 2008</t>
  </si>
  <si>
    <t>žcim 2007</t>
  </si>
  <si>
    <t>žkyst 2006</t>
  </si>
  <si>
    <t>žkyst 2005</t>
  </si>
  <si>
    <t>žcist 2006</t>
  </si>
  <si>
    <t>žcist 2005</t>
  </si>
  <si>
    <t>Celkem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</si>
  <si>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</si>
  <si>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</si>
  <si>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</si>
  <si>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</si>
  <si>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</si>
  <si>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</si>
  <si>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</si>
  <si>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</si>
  <si>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</si>
  <si>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</si>
  <si>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</si>
  <si>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</si>
  <si>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</si>
  <si>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</si>
  <si>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</si>
  <si>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Pořadí </t>
  </si>
  <si>
    <t>Snášel Filip</t>
  </si>
  <si>
    <t>Hrubý František</t>
  </si>
  <si>
    <t>Koynyuk Ivan</t>
  </si>
  <si>
    <t>Zmátlík Jakub</t>
  </si>
  <si>
    <t>Hradilíková Pavlína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</si>
  <si>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</si>
  <si>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</si>
  <si>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</si>
  <si>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</si>
  <si>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</si>
  <si>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</si>
  <si>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</si>
  <si>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</si>
  <si>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</si>
  <si>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</si>
  <si>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</si>
  <si>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ČVK Pardubice </t>
  </si>
  <si>
    <t>VK Kondor Brandýs</t>
  </si>
  <si>
    <t>pořadí</t>
  </si>
  <si>
    <t>Jung O.</t>
  </si>
  <si>
    <t>Celkové vyhodnocení oddílů (1.-3. místo) v Olomouckém triatlonu proběhne ve 14:20</t>
  </si>
  <si>
    <t>body  Zimní pohár</t>
  </si>
  <si>
    <t>mládeže</t>
  </si>
  <si>
    <t>Zimní pohár mládeže</t>
  </si>
  <si>
    <t>Body Ol.triatlon</t>
  </si>
  <si>
    <t>OLOMOUCKÝ TRIATLON - bodování oddílů</t>
  </si>
  <si>
    <t>10x přeskok + vytýčená trať + trenažér 250 m</t>
  </si>
  <si>
    <t>Špundová Eliška</t>
  </si>
  <si>
    <t>Vlček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</si>
</sst>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h:mm"/>
    <numFmt numFmtId="166" formatCode="mmm\ dd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20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u/>
      <sz val="12"/>
      <color rgb="FF00B05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20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20" fontId="8" fillId="0" borderId="0" xfId="0" applyNumberFormat="1" applyFont="1" applyBorder="1" applyAlignment="1">
      <alignment horizontal="center"/>
    </xf>
    <xf numFmtId="20" fontId="7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20" fontId="1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/>
    <xf numFmtId="0" fontId="17" fillId="0" borderId="0" xfId="0" applyFont="1" applyAlignment="1"/>
    <xf numFmtId="20" fontId="18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3" xfId="0" applyFont="1" applyBorder="1"/>
    <xf numFmtId="0" fontId="7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2" borderId="0" xfId="0" applyFont="1" applyFill="1"/>
    <xf numFmtId="0" fontId="11" fillId="0" borderId="0" xfId="0" applyFont="1" applyAlignment="1">
      <alignment horizontal="left"/>
    </xf>
    <xf numFmtId="0" fontId="7" fillId="0" borderId="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0" fillId="2" borderId="0" xfId="0" applyFont="1" applyFill="1"/>
    <xf numFmtId="0" fontId="16" fillId="0" borderId="22" xfId="0" applyFont="1" applyBorder="1"/>
    <xf numFmtId="0" fontId="7" fillId="0" borderId="1" xfId="0" applyFont="1" applyBorder="1"/>
    <xf numFmtId="0" fontId="1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/>
    <xf numFmtId="0" fontId="11" fillId="0" borderId="1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1"/>
    <xf numFmtId="0" fontId="22" fillId="0" borderId="0" xfId="0" applyFont="1"/>
    <xf numFmtId="0" fontId="23" fillId="2" borderId="0" xfId="3" applyFont="1" applyFill="1"/>
    <xf numFmtId="0" fontId="7" fillId="0" borderId="0" xfId="1" applyFont="1"/>
    <xf numFmtId="0" fontId="7" fillId="2" borderId="0" xfId="1" applyFont="1" applyFill="1"/>
    <xf numFmtId="0" fontId="23" fillId="0" borderId="0" xfId="3" applyFont="1" applyFill="1"/>
    <xf numFmtId="0" fontId="7" fillId="0" borderId="0" xfId="1" applyFont="1" applyFill="1"/>
    <xf numFmtId="0" fontId="1" fillId="0" borderId="0" xfId="1" applyFill="1" applyBorder="1"/>
    <xf numFmtId="0" fontId="20" fillId="0" borderId="0" xfId="3" applyFont="1" applyFill="1" applyBorder="1" applyAlignment="1"/>
    <xf numFmtId="0" fontId="0" fillId="0" borderId="0" xfId="0" applyFill="1" applyBorder="1"/>
    <xf numFmtId="0" fontId="11" fillId="0" borderId="0" xfId="1" applyFont="1" applyFill="1"/>
    <xf numFmtId="0" fontId="11" fillId="0" borderId="0" xfId="1" applyFont="1"/>
    <xf numFmtId="0" fontId="8" fillId="0" borderId="0" xfId="3" applyFont="1"/>
    <xf numFmtId="0" fontId="7" fillId="0" borderId="0" xfId="1" applyFont="1" applyFill="1" applyBorder="1"/>
    <xf numFmtId="166" fontId="23" fillId="0" borderId="0" xfId="3" applyNumberFormat="1" applyFont="1"/>
    <xf numFmtId="166" fontId="8" fillId="0" borderId="0" xfId="3" applyNumberFormat="1" applyFont="1" applyFill="1"/>
    <xf numFmtId="166" fontId="8" fillId="0" borderId="0" xfId="3" applyNumberFormat="1" applyFont="1"/>
    <xf numFmtId="0" fontId="8" fillId="0" borderId="0" xfId="3" applyFont="1" applyFill="1" applyBorder="1" applyAlignment="1">
      <alignment vertical="top" wrapText="1"/>
    </xf>
    <xf numFmtId="166" fontId="23" fillId="2" borderId="0" xfId="3" applyNumberFormat="1" applyFont="1" applyFill="1"/>
    <xf numFmtId="0" fontId="24" fillId="0" borderId="0" xfId="0" applyFont="1"/>
    <xf numFmtId="0" fontId="25" fillId="0" borderId="0" xfId="1" applyFont="1"/>
    <xf numFmtId="0" fontId="23" fillId="0" borderId="0" xfId="3" applyFont="1"/>
    <xf numFmtId="0" fontId="23" fillId="0" borderId="0" xfId="3" applyFont="1" applyFill="1" applyBorder="1" applyAlignment="1">
      <alignment vertical="top" wrapText="1"/>
    </xf>
    <xf numFmtId="0" fontId="26" fillId="0" borderId="0" xfId="2" applyFont="1" applyAlignment="1" applyProtection="1"/>
    <xf numFmtId="0" fontId="17" fillId="0" borderId="0" xfId="3" applyFont="1" applyBorder="1" applyAlignment="1">
      <alignment horizontal="left"/>
    </xf>
    <xf numFmtId="0" fontId="27" fillId="0" borderId="0" xfId="3" applyFont="1" applyBorder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3" fillId="0" borderId="0" xfId="3" applyFont="1" applyFill="1" applyBorder="1"/>
    <xf numFmtId="165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20" fontId="8" fillId="0" borderId="0" xfId="3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3" applyFont="1"/>
    <xf numFmtId="0" fontId="29" fillId="0" borderId="0" xfId="3" applyFont="1" applyFill="1"/>
    <xf numFmtId="0" fontId="30" fillId="0" borderId="0" xfId="1" applyFont="1"/>
    <xf numFmtId="0" fontId="11" fillId="0" borderId="0" xfId="1" applyFont="1" applyFill="1" applyBorder="1"/>
    <xf numFmtId="20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/>
    <xf numFmtId="0" fontId="7" fillId="0" borderId="0" xfId="1" applyFont="1" applyFill="1" applyAlignment="1">
      <alignment horizontal="left"/>
    </xf>
    <xf numFmtId="0" fontId="11" fillId="0" borderId="28" xfId="0" applyFont="1" applyBorder="1" applyAlignment="1">
      <alignment horizontal="center"/>
    </xf>
    <xf numFmtId="0" fontId="31" fillId="0" borderId="0" xfId="0" applyFont="1"/>
    <xf numFmtId="0" fontId="8" fillId="0" borderId="16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7" fillId="0" borderId="7" xfId="0" applyFont="1" applyBorder="1" applyAlignment="1">
      <alignment horizontal="left"/>
    </xf>
    <xf numFmtId="0" fontId="7" fillId="0" borderId="29" xfId="0" applyFont="1" applyBorder="1"/>
    <xf numFmtId="0" fontId="7" fillId="0" borderId="9" xfId="0" applyFont="1" applyBorder="1" applyAlignment="1">
      <alignment horizontal="left"/>
    </xf>
    <xf numFmtId="0" fontId="11" fillId="0" borderId="10" xfId="0" applyFont="1" applyBorder="1"/>
    <xf numFmtId="0" fontId="11" fillId="0" borderId="12" xfId="0" applyFont="1" applyBorder="1"/>
    <xf numFmtId="20" fontId="7" fillId="0" borderId="6" xfId="0" applyNumberFormat="1" applyFont="1" applyBorder="1" applyAlignment="1">
      <alignment horizontal="left"/>
    </xf>
    <xf numFmtId="20" fontId="7" fillId="0" borderId="8" xfId="0" applyNumberFormat="1" applyFont="1" applyBorder="1" applyAlignment="1">
      <alignment horizontal="left"/>
    </xf>
    <xf numFmtId="0" fontId="11" fillId="0" borderId="11" xfId="0" applyFont="1" applyFill="1" applyBorder="1"/>
    <xf numFmtId="0" fontId="11" fillId="0" borderId="14" xfId="0" applyFont="1" applyFill="1" applyBorder="1"/>
    <xf numFmtId="0" fontId="7" fillId="0" borderId="16" xfId="0" applyFont="1" applyBorder="1"/>
    <xf numFmtId="0" fontId="9" fillId="0" borderId="3" xfId="0" applyFont="1" applyBorder="1"/>
    <xf numFmtId="0" fontId="8" fillId="0" borderId="1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1" fillId="0" borderId="26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0" fillId="0" borderId="5" xfId="0" applyBorder="1"/>
    <xf numFmtId="20" fontId="17" fillId="0" borderId="0" xfId="0" applyNumberFormat="1" applyFont="1" applyBorder="1" applyAlignment="1">
      <alignment horizontal="center"/>
    </xf>
    <xf numFmtId="20" fontId="1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3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17" xfId="0" applyFont="1" applyBorder="1"/>
    <xf numFmtId="0" fontId="17" fillId="0" borderId="22" xfId="0" applyFont="1" applyBorder="1"/>
    <xf numFmtId="0" fontId="11" fillId="0" borderId="31" xfId="0" applyFont="1" applyBorder="1" applyAlignment="1">
      <alignment wrapText="1"/>
    </xf>
    <xf numFmtId="0" fontId="7" fillId="0" borderId="6" xfId="0" applyFont="1" applyBorder="1" applyAlignment="1"/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17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20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20" fontId="7" fillId="0" borderId="13" xfId="0" applyNumberFormat="1" applyFont="1" applyBorder="1" applyAlignment="1">
      <alignment horizontal="left"/>
    </xf>
    <xf numFmtId="0" fontId="11" fillId="0" borderId="32" xfId="0" applyFont="1" applyBorder="1" applyAlignment="1">
      <alignment horizontal="center" wrapText="1"/>
    </xf>
    <xf numFmtId="20" fontId="7" fillId="0" borderId="33" xfId="0" applyNumberFormat="1" applyFont="1" applyBorder="1" applyAlignment="1">
      <alignment horizontal="center"/>
    </xf>
    <xf numFmtId="20" fontId="7" fillId="0" borderId="34" xfId="0" applyNumberFormat="1" applyFont="1" applyBorder="1" applyAlignment="1">
      <alignment horizontal="center"/>
    </xf>
    <xf numFmtId="0" fontId="17" fillId="0" borderId="22" xfId="3" applyFont="1" applyBorder="1" applyAlignment="1">
      <alignment horizontal="left"/>
    </xf>
    <xf numFmtId="20" fontId="7" fillId="0" borderId="29" xfId="0" applyNumberFormat="1" applyFont="1" applyBorder="1" applyAlignment="1">
      <alignment horizontal="left"/>
    </xf>
    <xf numFmtId="20" fontId="7" fillId="0" borderId="3" xfId="0" applyNumberFormat="1" applyFont="1" applyBorder="1" applyAlignment="1">
      <alignment horizontal="left"/>
    </xf>
    <xf numFmtId="20" fontId="7" fillId="0" borderId="4" xfId="0" applyNumberFormat="1" applyFont="1" applyBorder="1" applyAlignment="1">
      <alignment horizontal="left"/>
    </xf>
    <xf numFmtId="20" fontId="7" fillId="0" borderId="7" xfId="0" applyNumberFormat="1" applyFont="1" applyBorder="1" applyAlignment="1">
      <alignment horizontal="left"/>
    </xf>
    <xf numFmtId="0" fontId="11" fillId="0" borderId="12" xfId="0" applyFont="1" applyFill="1" applyBorder="1"/>
    <xf numFmtId="20" fontId="7" fillId="0" borderId="5" xfId="0" applyNumberFormat="1" applyFont="1" applyBorder="1" applyAlignment="1">
      <alignment horizontal="left"/>
    </xf>
    <xf numFmtId="20" fontId="7" fillId="0" borderId="35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0" fontId="0" fillId="0" borderId="0" xfId="0" applyFill="1"/>
    <xf numFmtId="0" fontId="0" fillId="0" borderId="8" xfId="0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16" xfId="0" applyFont="1" applyBorder="1"/>
    <xf numFmtId="0" fontId="7" fillId="0" borderId="2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7" fontId="8" fillId="0" borderId="17" xfId="0" applyNumberFormat="1" applyFont="1" applyBorder="1" applyAlignment="1">
      <alignment horizontal="center"/>
    </xf>
    <xf numFmtId="47" fontId="8" fillId="0" borderId="1" xfId="0" applyNumberFormat="1" applyFont="1" applyBorder="1" applyAlignment="1">
      <alignment horizontal="center"/>
    </xf>
    <xf numFmtId="47" fontId="8" fillId="0" borderId="6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/>
    <xf numFmtId="0" fontId="23" fillId="0" borderId="21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4" xfId="0" applyFont="1" applyFill="1" applyBorder="1"/>
    <xf numFmtId="0" fontId="11" fillId="0" borderId="25" xfId="0" applyFont="1" applyFill="1" applyBorder="1"/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" xfId="0" applyFont="1" applyBorder="1" applyAlignment="1"/>
    <xf numFmtId="47" fontId="7" fillId="0" borderId="1" xfId="0" applyNumberFormat="1" applyFont="1" applyFill="1" applyBorder="1" applyAlignment="1">
      <alignment horizontal="center"/>
    </xf>
    <xf numFmtId="47" fontId="7" fillId="0" borderId="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47" fontId="7" fillId="0" borderId="17" xfId="0" applyNumberFormat="1" applyFont="1" applyFill="1" applyBorder="1" applyAlignment="1">
      <alignment horizontal="center"/>
    </xf>
    <xf numFmtId="47" fontId="7" fillId="0" borderId="17" xfId="0" applyNumberFormat="1" applyFont="1" applyBorder="1" applyAlignment="1">
      <alignment horizontal="center"/>
    </xf>
    <xf numFmtId="47" fontId="7" fillId="0" borderId="1" xfId="0" applyNumberFormat="1" applyFont="1" applyBorder="1" applyAlignment="1">
      <alignment horizontal="center"/>
    </xf>
    <xf numFmtId="47" fontId="7" fillId="0" borderId="6" xfId="0" applyNumberFormat="1" applyFont="1" applyBorder="1" applyAlignment="1">
      <alignment horizontal="center"/>
    </xf>
    <xf numFmtId="0" fontId="10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right" wrapText="1"/>
    </xf>
    <xf numFmtId="0" fontId="11" fillId="0" borderId="20" xfId="0" applyFont="1" applyBorder="1" applyAlignment="1"/>
    <xf numFmtId="0" fontId="8" fillId="0" borderId="5" xfId="0" applyFont="1" applyFill="1" applyBorder="1" applyAlignment="1">
      <alignment horizontal="left"/>
    </xf>
    <xf numFmtId="0" fontId="7" fillId="0" borderId="17" xfId="0" applyFont="1" applyBorder="1" applyAlignment="1"/>
    <xf numFmtId="0" fontId="8" fillId="0" borderId="17" xfId="0" applyFont="1" applyBorder="1" applyAlignment="1"/>
    <xf numFmtId="0" fontId="7" fillId="0" borderId="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7" fontId="7" fillId="0" borderId="4" xfId="0" applyNumberFormat="1" applyFont="1" applyBorder="1" applyAlignment="1">
      <alignment horizontal="center"/>
    </xf>
    <xf numFmtId="47" fontId="7" fillId="0" borderId="7" xfId="0" applyNumberFormat="1" applyFont="1" applyBorder="1" applyAlignment="1">
      <alignment horizontal="center"/>
    </xf>
    <xf numFmtId="20" fontId="10" fillId="0" borderId="31" xfId="0" applyNumberFormat="1" applyFont="1" applyBorder="1"/>
    <xf numFmtId="0" fontId="17" fillId="0" borderId="38" xfId="0" applyFont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0" fillId="0" borderId="24" xfId="0" applyBorder="1"/>
    <xf numFmtId="0" fontId="0" fillId="3" borderId="23" xfId="0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0" borderId="25" xfId="0" applyBorder="1"/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/>
    <xf numFmtId="0" fontId="7" fillId="3" borderId="3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7" fontId="7" fillId="0" borderId="8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/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47" fontId="8" fillId="0" borderId="8" xfId="0" applyNumberFormat="1" applyFont="1" applyBorder="1" applyAlignment="1">
      <alignment horizontal="center"/>
    </xf>
    <xf numFmtId="0" fontId="8" fillId="0" borderId="6" xfId="0" applyFont="1" applyBorder="1" applyAlignment="1"/>
    <xf numFmtId="0" fontId="0" fillId="0" borderId="37" xfId="0" applyFill="1" applyBorder="1" applyAlignment="1">
      <alignment horizontal="center"/>
    </xf>
    <xf numFmtId="47" fontId="7" fillId="0" borderId="8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22" xfId="0" applyFont="1" applyBorder="1"/>
    <xf numFmtId="0" fontId="19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2" xfId="0" applyFont="1" applyBorder="1"/>
    <xf numFmtId="0" fontId="11" fillId="0" borderId="37" xfId="0" applyFont="1" applyFill="1" applyBorder="1"/>
    <xf numFmtId="0" fontId="7" fillId="0" borderId="29" xfId="0" applyFont="1" applyFill="1" applyBorder="1" applyAlignment="1">
      <alignment horizontal="center"/>
    </xf>
    <xf numFmtId="0" fontId="11" fillId="0" borderId="23" xfId="0" applyFont="1" applyFill="1" applyBorder="1"/>
    <xf numFmtId="0" fontId="0" fillId="0" borderId="17" xfId="0" applyBorder="1" applyAlignment="1">
      <alignment horizontal="center"/>
    </xf>
    <xf numFmtId="0" fontId="8" fillId="0" borderId="0" xfId="3" applyFont="1" applyFill="1" applyBorder="1" applyAlignment="1">
      <alignment horizontal="left"/>
    </xf>
  </cellXfs>
  <cellStyles count="4">
    <cellStyle name="Hypertextový odkaz" xfId="2" builtinId="8"/>
    <cellStyle name="Normální" xfId="0" builtinId="0"/>
    <cellStyle name="Normální 2" xfId="1"/>
    <cellStyle name="normální_neratovice_verze_131213 (1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ankava@seznam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7"/>
  <sheetViews>
    <sheetView topLeftCell="A20" workbookViewId="0">
      <selection activeCell="K30" sqref="K30"/>
    </sheetView>
  </sheetViews>
  <sheetFormatPr defaultRowHeight="15" x14ac:dyDescent="0.25"/>
  <cols>
    <col min="1" max="1" width="14.140625" customWidth="1"/>
    <col min="2" max="2" width="11.7109375" customWidth="1"/>
    <col min="3" max="3" width="9.5703125" customWidth="1"/>
    <col min="4" max="4" width="9" customWidth="1"/>
    <col min="8" max="8" width="20.42578125" style="1" customWidth="1"/>
    <col min="9" max="9" width="16.5703125" customWidth="1"/>
  </cols>
  <sheetData>
    <row r="1" spans="1:13" ht="26.25" x14ac:dyDescent="0.4">
      <c r="A1" s="11"/>
      <c r="B1" s="71" t="s">
        <v>229</v>
      </c>
      <c r="C1" s="71"/>
      <c r="D1" s="71"/>
      <c r="E1" s="102"/>
      <c r="F1" s="11"/>
      <c r="G1" s="11"/>
      <c r="H1" s="21"/>
      <c r="I1" s="11"/>
      <c r="J1" s="11"/>
      <c r="K1" s="11"/>
      <c r="L1" s="11"/>
    </row>
    <row r="2" spans="1:13" ht="15.75" x14ac:dyDescent="0.25">
      <c r="A2" s="11"/>
      <c r="B2" s="89"/>
      <c r="C2" s="89"/>
      <c r="D2" s="89"/>
      <c r="E2" s="11"/>
      <c r="F2" s="11"/>
      <c r="G2" s="11"/>
      <c r="H2" s="21"/>
      <c r="I2" s="11"/>
      <c r="J2" s="11"/>
      <c r="K2" s="11"/>
      <c r="L2" s="11"/>
    </row>
    <row r="3" spans="1:13" ht="18.75" x14ac:dyDescent="0.3">
      <c r="A3" s="103" t="s">
        <v>39</v>
      </c>
      <c r="B3" s="104" t="s">
        <v>61</v>
      </c>
      <c r="C3" s="105"/>
      <c r="D3" s="105"/>
      <c r="E3" s="105"/>
      <c r="F3" s="105"/>
      <c r="G3" s="105"/>
      <c r="H3" s="159"/>
      <c r="I3" s="73"/>
      <c r="J3" s="73"/>
      <c r="K3" s="73"/>
      <c r="L3" s="73"/>
      <c r="M3" s="70"/>
    </row>
    <row r="4" spans="1:13" ht="15.75" x14ac:dyDescent="0.25">
      <c r="A4" s="82"/>
      <c r="B4" s="90" t="s">
        <v>60</v>
      </c>
      <c r="C4" s="73"/>
      <c r="D4" s="73"/>
      <c r="E4" s="73"/>
      <c r="F4" s="73"/>
      <c r="G4" s="73"/>
      <c r="H4" s="159"/>
      <c r="I4" s="73"/>
      <c r="J4" s="73"/>
      <c r="K4" s="73"/>
      <c r="L4" s="73"/>
      <c r="M4" s="70"/>
    </row>
    <row r="5" spans="1:13" ht="15.75" x14ac:dyDescent="0.25">
      <c r="A5" s="82"/>
      <c r="B5" s="90" t="s">
        <v>222</v>
      </c>
      <c r="C5" s="73"/>
      <c r="D5" s="73"/>
      <c r="E5" s="73"/>
      <c r="F5" s="73"/>
      <c r="G5" s="73"/>
      <c r="H5" s="159"/>
      <c r="I5" s="73"/>
      <c r="J5" s="73"/>
      <c r="K5" s="73"/>
      <c r="L5" s="73"/>
      <c r="M5" s="70"/>
    </row>
    <row r="6" spans="1:13" ht="15.75" x14ac:dyDescent="0.25">
      <c r="A6" s="106" t="s">
        <v>45</v>
      </c>
      <c r="B6" s="83"/>
      <c r="C6" s="292" t="s">
        <v>221</v>
      </c>
      <c r="D6" s="292"/>
      <c r="E6" s="292"/>
      <c r="F6" s="292"/>
      <c r="G6" s="292"/>
      <c r="H6" s="292"/>
      <c r="I6" s="292"/>
      <c r="J6" s="73"/>
      <c r="K6" s="73"/>
      <c r="L6" s="73"/>
      <c r="M6" s="70"/>
    </row>
    <row r="7" spans="1:13" ht="15.75" x14ac:dyDescent="0.25">
      <c r="A7" s="33"/>
      <c r="B7" s="11"/>
      <c r="C7" s="11"/>
      <c r="D7" s="11"/>
      <c r="E7" s="11"/>
      <c r="F7" s="11"/>
      <c r="G7" s="11"/>
      <c r="H7" s="21"/>
      <c r="I7" s="11"/>
      <c r="J7" s="11"/>
      <c r="K7" s="11"/>
      <c r="L7" s="73"/>
      <c r="M7" s="70"/>
    </row>
    <row r="8" spans="1:13" ht="15.75" x14ac:dyDescent="0.25">
      <c r="A8" s="72" t="s">
        <v>41</v>
      </c>
      <c r="B8" s="74"/>
      <c r="C8" s="73"/>
      <c r="D8" s="73"/>
      <c r="E8" s="73"/>
      <c r="F8" s="73"/>
      <c r="G8" s="73"/>
      <c r="H8" s="159"/>
      <c r="I8" s="73"/>
      <c r="J8" s="11"/>
      <c r="K8" s="11"/>
      <c r="L8" s="73"/>
      <c r="M8" s="70"/>
    </row>
    <row r="9" spans="1:13" ht="15.75" x14ac:dyDescent="0.25">
      <c r="A9" s="121"/>
      <c r="B9" s="76"/>
      <c r="C9" s="73"/>
      <c r="D9" s="73"/>
      <c r="E9" s="73"/>
      <c r="F9" s="73"/>
      <c r="G9" s="73"/>
      <c r="H9" s="21"/>
      <c r="I9" s="73"/>
      <c r="J9" s="73"/>
      <c r="K9" s="73"/>
      <c r="L9" s="73"/>
      <c r="M9" s="70"/>
    </row>
    <row r="10" spans="1:13" ht="15.75" x14ac:dyDescent="0.25">
      <c r="A10" s="88" t="s">
        <v>40</v>
      </c>
      <c r="B10" s="85"/>
      <c r="C10" s="82"/>
      <c r="D10" s="11"/>
      <c r="J10" s="73"/>
      <c r="K10" s="73"/>
      <c r="L10" s="73"/>
      <c r="M10" s="70"/>
    </row>
    <row r="11" spans="1:13" ht="15.75" x14ac:dyDescent="0.25">
      <c r="A11" s="91" t="s">
        <v>223</v>
      </c>
      <c r="B11" s="86"/>
      <c r="C11" s="82"/>
      <c r="D11" s="73"/>
      <c r="E11" s="11"/>
      <c r="F11" s="73"/>
      <c r="G11" s="73"/>
      <c r="H11" s="159"/>
      <c r="I11" s="73"/>
      <c r="J11" s="73"/>
      <c r="K11" s="73"/>
      <c r="L11" s="73"/>
      <c r="M11" s="70"/>
    </row>
    <row r="12" spans="1:13" ht="15.75" x14ac:dyDescent="0.25">
      <c r="A12" s="86" t="s">
        <v>42</v>
      </c>
      <c r="B12" s="87"/>
      <c r="C12" s="87"/>
      <c r="D12" s="73"/>
      <c r="E12" s="73"/>
      <c r="F12" s="73"/>
      <c r="G12" s="73"/>
      <c r="H12" s="159"/>
      <c r="I12" s="73"/>
      <c r="J12" s="73"/>
      <c r="K12" s="73"/>
      <c r="L12" s="73"/>
      <c r="M12" s="70"/>
    </row>
    <row r="13" spans="1:13" ht="15.75" x14ac:dyDescent="0.25">
      <c r="A13" s="86" t="s">
        <v>230</v>
      </c>
      <c r="B13" s="87"/>
      <c r="C13" s="87"/>
      <c r="D13" s="73"/>
      <c r="E13" s="73"/>
      <c r="F13" s="73"/>
      <c r="G13" s="73"/>
      <c r="H13" s="159"/>
      <c r="I13" s="73"/>
      <c r="J13" s="73"/>
      <c r="K13" s="73"/>
      <c r="L13" s="73"/>
      <c r="M13" s="70"/>
    </row>
    <row r="14" spans="1:13" ht="15.75" x14ac:dyDescent="0.25">
      <c r="D14" s="73"/>
      <c r="E14" s="73"/>
      <c r="F14" s="73"/>
      <c r="G14" s="73"/>
      <c r="H14" s="159"/>
      <c r="I14" s="73"/>
      <c r="J14" s="73"/>
      <c r="K14" s="73"/>
      <c r="L14" s="73"/>
      <c r="M14" s="70"/>
    </row>
    <row r="15" spans="1:13" ht="15.75" x14ac:dyDescent="0.25">
      <c r="A15" s="88" t="s">
        <v>46</v>
      </c>
      <c r="B15" s="92"/>
      <c r="C15" s="87"/>
      <c r="D15" s="73"/>
      <c r="E15" s="73"/>
      <c r="F15" s="73"/>
      <c r="G15" s="73"/>
      <c r="H15" s="159"/>
      <c r="I15" s="73"/>
      <c r="J15" s="73"/>
      <c r="K15" s="73"/>
      <c r="L15" s="73"/>
      <c r="M15" s="70"/>
    </row>
    <row r="16" spans="1:13" ht="15.75" x14ac:dyDescent="0.25">
      <c r="A16" s="84" t="s">
        <v>62</v>
      </c>
      <c r="B16" s="80"/>
      <c r="C16" s="81"/>
      <c r="D16" s="93" t="s">
        <v>43</v>
      </c>
      <c r="F16" s="73"/>
      <c r="G16" s="73"/>
      <c r="H16" s="159"/>
      <c r="I16" s="73"/>
      <c r="J16" s="73"/>
      <c r="K16" s="73"/>
      <c r="L16" s="73"/>
      <c r="M16" s="70"/>
    </row>
    <row r="17" spans="1:13" ht="15.75" x14ac:dyDescent="0.25">
      <c r="A17" s="75"/>
      <c r="B17" s="94"/>
      <c r="C17" s="94"/>
      <c r="D17" s="94"/>
      <c r="E17" s="94"/>
      <c r="F17" s="94"/>
      <c r="G17" s="94"/>
      <c r="H17" s="160"/>
      <c r="I17" s="94"/>
      <c r="J17" s="95"/>
      <c r="K17" s="95"/>
      <c r="L17" s="96"/>
      <c r="M17" s="70"/>
    </row>
    <row r="18" spans="1:13" ht="16.5" thickBot="1" x14ac:dyDescent="0.3">
      <c r="A18" s="94" t="s">
        <v>53</v>
      </c>
      <c r="B18" s="94"/>
      <c r="C18" s="94"/>
      <c r="D18" s="94"/>
      <c r="E18" s="94"/>
      <c r="F18" s="94"/>
      <c r="G18" s="94"/>
      <c r="H18" s="160"/>
      <c r="I18" s="94"/>
      <c r="J18" s="95"/>
      <c r="K18" s="95"/>
      <c r="L18" s="96"/>
      <c r="M18" s="70"/>
    </row>
    <row r="19" spans="1:13" ht="16.5" thickBot="1" x14ac:dyDescent="0.3">
      <c r="A19" s="94"/>
      <c r="B19" s="94"/>
      <c r="C19" s="171" t="s">
        <v>192</v>
      </c>
      <c r="D19" s="94"/>
      <c r="E19" s="94"/>
      <c r="F19" s="94"/>
      <c r="G19" s="94"/>
      <c r="H19" s="160"/>
      <c r="I19" s="94"/>
      <c r="J19" s="95"/>
      <c r="K19" s="95"/>
      <c r="L19" s="96"/>
      <c r="M19" s="70"/>
    </row>
    <row r="20" spans="1:13" ht="32.25" thickBot="1" x14ac:dyDescent="0.3">
      <c r="A20" s="132" t="s">
        <v>47</v>
      </c>
      <c r="B20" s="133" t="s">
        <v>1</v>
      </c>
      <c r="C20" s="132" t="s">
        <v>85</v>
      </c>
      <c r="D20" s="136" t="s">
        <v>86</v>
      </c>
      <c r="E20" s="136" t="s">
        <v>34</v>
      </c>
      <c r="F20" s="137" t="s">
        <v>180</v>
      </c>
      <c r="G20" s="176" t="s">
        <v>225</v>
      </c>
      <c r="H20" s="168" t="s">
        <v>224</v>
      </c>
      <c r="K20" s="95"/>
      <c r="L20" s="96"/>
      <c r="M20" s="70"/>
    </row>
    <row r="21" spans="1:13" ht="15.75" x14ac:dyDescent="0.25">
      <c r="A21" s="130" t="s">
        <v>50</v>
      </c>
      <c r="B21" s="131" t="s">
        <v>131</v>
      </c>
      <c r="C21" s="172">
        <v>0.38541666666666669</v>
      </c>
      <c r="D21" s="135">
        <v>0.3888888888888889</v>
      </c>
      <c r="E21" s="162"/>
      <c r="F21" s="163"/>
      <c r="G21" s="131"/>
      <c r="H21" s="169">
        <v>0.41666666666666669</v>
      </c>
      <c r="K21" s="95"/>
      <c r="L21" s="96"/>
      <c r="M21" s="70"/>
    </row>
    <row r="22" spans="1:13" ht="15.75" x14ac:dyDescent="0.25">
      <c r="A22" s="47" t="s">
        <v>48</v>
      </c>
      <c r="B22" s="111">
        <v>2008</v>
      </c>
      <c r="C22" s="173">
        <v>0.39583333333333331</v>
      </c>
      <c r="D22" s="110">
        <v>0.40138888888888885</v>
      </c>
      <c r="E22" s="109"/>
      <c r="F22" s="164"/>
      <c r="G22" s="174"/>
      <c r="H22" s="170">
        <v>0.4375</v>
      </c>
      <c r="M22" s="77"/>
    </row>
    <row r="23" spans="1:13" ht="16.5" customHeight="1" x14ac:dyDescent="0.3">
      <c r="A23" s="47" t="s">
        <v>48</v>
      </c>
      <c r="B23" s="111">
        <v>2007</v>
      </c>
      <c r="C23" s="173">
        <v>0.40833333333333338</v>
      </c>
      <c r="D23" s="110">
        <v>0.41319444444444442</v>
      </c>
      <c r="E23" s="109"/>
      <c r="F23" s="165"/>
      <c r="G23" s="111"/>
      <c r="H23" s="170">
        <v>0.4375</v>
      </c>
      <c r="J23" s="15"/>
      <c r="M23" s="78"/>
    </row>
    <row r="24" spans="1:13" ht="15.75" x14ac:dyDescent="0.25">
      <c r="A24" s="47" t="s">
        <v>49</v>
      </c>
      <c r="B24" s="111">
        <v>2008</v>
      </c>
      <c r="C24" s="173">
        <v>0.42708333333333331</v>
      </c>
      <c r="D24" s="110">
        <v>0.43263888888888885</v>
      </c>
      <c r="E24" s="109"/>
      <c r="F24" s="165"/>
      <c r="G24" s="111"/>
      <c r="H24" s="170">
        <v>0.4861111111111111</v>
      </c>
      <c r="J24" s="15"/>
      <c r="M24" s="77"/>
    </row>
    <row r="25" spans="1:13" ht="15.75" x14ac:dyDescent="0.25">
      <c r="A25" s="47" t="s">
        <v>49</v>
      </c>
      <c r="B25" s="111">
        <v>2007</v>
      </c>
      <c r="C25" s="173">
        <v>0.44444444444444442</v>
      </c>
      <c r="D25" s="110">
        <v>0.45</v>
      </c>
      <c r="E25" s="110">
        <v>0.45833333333333331</v>
      </c>
      <c r="F25" s="164">
        <v>0.46527777777777773</v>
      </c>
      <c r="G25" s="174"/>
      <c r="H25" s="170">
        <v>0.4861111111111111</v>
      </c>
      <c r="M25" s="77"/>
    </row>
    <row r="26" spans="1:13" ht="15.75" x14ac:dyDescent="0.25">
      <c r="A26" s="47" t="s">
        <v>51</v>
      </c>
      <c r="B26" s="111">
        <v>2006</v>
      </c>
      <c r="C26" s="173">
        <v>0.47222222222222227</v>
      </c>
      <c r="D26" s="110">
        <v>0.47916666666666669</v>
      </c>
      <c r="E26" s="109"/>
      <c r="F26" s="165"/>
      <c r="G26" s="111"/>
      <c r="H26" s="170">
        <v>0.52777777777777779</v>
      </c>
      <c r="J26" s="15"/>
      <c r="M26" s="77"/>
    </row>
    <row r="27" spans="1:13" ht="15.75" x14ac:dyDescent="0.25">
      <c r="A27" s="47" t="s">
        <v>51</v>
      </c>
      <c r="B27" s="111">
        <v>2005</v>
      </c>
      <c r="C27" s="110">
        <v>0.48958333333333331</v>
      </c>
      <c r="D27" s="110">
        <v>0.49652777777777773</v>
      </c>
      <c r="F27" s="165"/>
      <c r="G27" s="111"/>
      <c r="H27" s="170">
        <v>0.52777777777777779</v>
      </c>
      <c r="J27" s="15"/>
      <c r="M27" s="77"/>
    </row>
    <row r="28" spans="1:13" ht="15.75" x14ac:dyDescent="0.25">
      <c r="A28" s="47" t="s">
        <v>52</v>
      </c>
      <c r="B28" s="111">
        <v>2006</v>
      </c>
      <c r="C28" s="173">
        <v>0.50694444444444442</v>
      </c>
      <c r="D28" s="110">
        <v>0.51388888888888895</v>
      </c>
      <c r="E28" s="110">
        <v>0.52083333333333337</v>
      </c>
      <c r="F28" s="164"/>
      <c r="G28" s="174"/>
      <c r="H28" s="170">
        <v>0.59027777777777779</v>
      </c>
      <c r="J28" s="15"/>
      <c r="M28" s="77"/>
    </row>
    <row r="29" spans="1:13" ht="15.75" x14ac:dyDescent="0.25">
      <c r="A29" s="47" t="s">
        <v>52</v>
      </c>
      <c r="B29" s="111">
        <v>2005</v>
      </c>
      <c r="C29" s="173">
        <v>0.54166666666666663</v>
      </c>
      <c r="D29" s="110">
        <v>0.54861111111111105</v>
      </c>
      <c r="E29" s="110">
        <v>0.55555555555555558</v>
      </c>
      <c r="F29" s="164">
        <v>0.5625</v>
      </c>
      <c r="G29" s="174">
        <v>0.56944444444444442</v>
      </c>
      <c r="H29" s="170">
        <v>0.59027777777777779</v>
      </c>
      <c r="J29" s="15"/>
      <c r="M29" s="79"/>
    </row>
    <row r="30" spans="1:13" ht="15.75" x14ac:dyDescent="0.25">
      <c r="A30" s="47" t="s">
        <v>132</v>
      </c>
      <c r="B30" s="111">
        <v>2004</v>
      </c>
      <c r="C30" s="173">
        <v>0.57638888888888895</v>
      </c>
      <c r="D30" s="110"/>
      <c r="E30" s="109"/>
      <c r="F30" s="164"/>
      <c r="G30" s="174"/>
      <c r="H30" s="170">
        <v>0.59027777777777779</v>
      </c>
      <c r="M30" s="79"/>
    </row>
    <row r="31" spans="1:13" ht="16.5" thickBot="1" x14ac:dyDescent="0.3">
      <c r="A31" s="53" t="s">
        <v>133</v>
      </c>
      <c r="B31" s="129"/>
      <c r="C31" s="177">
        <v>0.58333333333333337</v>
      </c>
      <c r="D31" s="134"/>
      <c r="E31" s="166"/>
      <c r="F31" s="167"/>
      <c r="G31" s="175"/>
      <c r="H31" s="178">
        <v>0.59375</v>
      </c>
      <c r="I31" s="13"/>
      <c r="M31" s="79"/>
    </row>
    <row r="32" spans="1:13" ht="15.75" x14ac:dyDescent="0.25">
      <c r="A32" s="11"/>
      <c r="C32" s="25"/>
      <c r="D32" s="107"/>
      <c r="F32" s="15"/>
      <c r="G32" s="15"/>
      <c r="I32" s="15"/>
      <c r="M32" s="79"/>
    </row>
    <row r="33" spans="1:13" ht="15.75" x14ac:dyDescent="0.25">
      <c r="A33" s="28" t="s">
        <v>134</v>
      </c>
      <c r="B33" s="179"/>
      <c r="C33" s="179"/>
      <c r="D33" s="179"/>
      <c r="E33" s="179"/>
      <c r="F33" s="179"/>
      <c r="G33" s="179"/>
      <c r="H33" s="180"/>
      <c r="M33" s="79"/>
    </row>
    <row r="34" spans="1:13" ht="15.75" x14ac:dyDescent="0.25">
      <c r="A34" s="181" t="s">
        <v>226</v>
      </c>
    </row>
    <row r="35" spans="1:13" ht="15.75" x14ac:dyDescent="0.25">
      <c r="A35" s="19" t="s">
        <v>54</v>
      </c>
    </row>
    <row r="36" spans="1:13" ht="15.75" x14ac:dyDescent="0.25">
      <c r="A36" s="19" t="s">
        <v>290</v>
      </c>
    </row>
    <row r="37" spans="1:13" ht="15.75" x14ac:dyDescent="0.25">
      <c r="A37" s="19"/>
    </row>
    <row r="38" spans="1:13" ht="15.75" x14ac:dyDescent="0.25">
      <c r="A38" s="19" t="s">
        <v>227</v>
      </c>
    </row>
    <row r="40" spans="1:13" ht="15.75" x14ac:dyDescent="0.25">
      <c r="A40" s="18" t="s">
        <v>17</v>
      </c>
      <c r="B40" s="11"/>
      <c r="C40" s="11"/>
      <c r="D40" s="97"/>
      <c r="E40" s="97"/>
      <c r="F40" s="97"/>
      <c r="G40" s="97"/>
      <c r="H40" s="97"/>
      <c r="I40" s="97"/>
      <c r="J40" s="83"/>
      <c r="K40" s="98"/>
      <c r="L40" s="83"/>
    </row>
    <row r="41" spans="1:13" ht="15.75" x14ac:dyDescent="0.25">
      <c r="A41" s="33" t="s">
        <v>12</v>
      </c>
      <c r="B41" s="11"/>
      <c r="C41" s="11"/>
      <c r="D41" s="99"/>
      <c r="E41" s="99"/>
      <c r="F41" s="99"/>
      <c r="G41" s="99"/>
      <c r="H41" s="99"/>
      <c r="I41" s="99"/>
      <c r="J41" s="83"/>
      <c r="K41" s="87"/>
      <c r="L41" s="99"/>
    </row>
    <row r="42" spans="1:13" ht="15.75" x14ac:dyDescent="0.25">
      <c r="A42" s="33" t="s">
        <v>100</v>
      </c>
      <c r="B42" s="33"/>
      <c r="C42" s="11"/>
      <c r="D42" s="100"/>
      <c r="E42" s="100"/>
      <c r="F42" s="101"/>
      <c r="G42" s="101"/>
      <c r="H42" s="99"/>
      <c r="I42" s="99"/>
      <c r="J42" s="83"/>
      <c r="K42" s="87"/>
      <c r="L42" s="99"/>
    </row>
    <row r="43" spans="1:13" ht="15.75" x14ac:dyDescent="0.25">
      <c r="A43" s="33" t="s">
        <v>130</v>
      </c>
      <c r="B43" s="33"/>
      <c r="C43" s="11"/>
      <c r="D43" s="101"/>
      <c r="E43" s="101"/>
      <c r="F43" s="99"/>
      <c r="G43" s="99"/>
      <c r="H43" s="99"/>
      <c r="I43" s="99"/>
      <c r="J43" s="83"/>
      <c r="K43" s="87"/>
      <c r="L43" s="99"/>
    </row>
    <row r="44" spans="1:13" ht="15.75" x14ac:dyDescent="0.25">
      <c r="A44" s="33" t="s">
        <v>25</v>
      </c>
      <c r="B44" s="33"/>
      <c r="C44" s="11"/>
      <c r="D44" s="100"/>
      <c r="E44" s="100"/>
      <c r="F44" s="100"/>
      <c r="G44" s="100"/>
      <c r="H44" s="99"/>
      <c r="I44" s="99"/>
      <c r="J44" s="83"/>
      <c r="K44" s="87"/>
      <c r="L44" s="99"/>
    </row>
    <row r="45" spans="1:13" ht="15.75" x14ac:dyDescent="0.25">
      <c r="A45" s="33" t="s">
        <v>96</v>
      </c>
      <c r="B45" s="33"/>
      <c r="C45" s="11"/>
      <c r="D45" s="100"/>
      <c r="E45" s="100"/>
      <c r="F45" s="101"/>
      <c r="G45" s="101"/>
      <c r="H45" s="99"/>
      <c r="I45" s="99"/>
      <c r="J45" s="83"/>
      <c r="K45" s="87"/>
      <c r="L45" s="99"/>
    </row>
    <row r="46" spans="1:13" ht="15.75" x14ac:dyDescent="0.25">
      <c r="A46" s="33" t="s">
        <v>59</v>
      </c>
      <c r="B46" s="33"/>
      <c r="C46" s="11"/>
      <c r="D46" s="101"/>
      <c r="E46" s="101"/>
      <c r="F46" s="99"/>
      <c r="G46" s="99"/>
      <c r="H46" s="99"/>
      <c r="I46" s="99"/>
      <c r="J46" s="83"/>
      <c r="K46" s="87"/>
      <c r="L46" s="99"/>
    </row>
    <row r="47" spans="1:13" ht="15.75" x14ac:dyDescent="0.25">
      <c r="A47" s="33" t="s">
        <v>13</v>
      </c>
      <c r="B47" s="33"/>
      <c r="C47" s="11"/>
      <c r="D47" s="99"/>
      <c r="E47" s="99"/>
      <c r="F47" s="99"/>
      <c r="G47" s="99"/>
      <c r="H47" s="99"/>
      <c r="I47" s="99"/>
      <c r="J47" s="83"/>
      <c r="K47" s="87"/>
      <c r="L47" s="99"/>
    </row>
    <row r="48" spans="1:13" ht="15.75" x14ac:dyDescent="0.25">
      <c r="A48" s="33" t="s">
        <v>24</v>
      </c>
      <c r="B48" s="33"/>
      <c r="C48" s="13"/>
      <c r="D48" s="73"/>
      <c r="E48" s="73"/>
      <c r="F48" s="73"/>
      <c r="G48" s="73"/>
      <c r="H48" s="159"/>
      <c r="I48" s="73"/>
      <c r="J48" s="73"/>
      <c r="K48" s="73"/>
      <c r="L48" s="73"/>
    </row>
    <row r="49" spans="1:12" ht="15.75" x14ac:dyDescent="0.25">
      <c r="A49" s="33" t="s">
        <v>172</v>
      </c>
      <c r="B49" s="33"/>
      <c r="C49" s="13"/>
      <c r="D49" s="73"/>
      <c r="E49" s="73"/>
      <c r="F49" s="73"/>
      <c r="G49" s="73"/>
      <c r="H49" s="159"/>
      <c r="I49" s="73"/>
      <c r="J49" s="73"/>
      <c r="K49" s="73"/>
      <c r="L49" s="73"/>
    </row>
    <row r="50" spans="1:12" ht="15.75" x14ac:dyDescent="0.25">
      <c r="A50" s="33" t="s">
        <v>178</v>
      </c>
      <c r="B50" s="33"/>
      <c r="C50" s="13"/>
      <c r="D50" s="73"/>
      <c r="E50" s="73"/>
      <c r="F50" s="73"/>
      <c r="G50" s="73"/>
      <c r="H50" s="159"/>
      <c r="I50" s="73"/>
      <c r="J50" s="73"/>
      <c r="K50" s="73"/>
      <c r="L50" s="73"/>
    </row>
    <row r="51" spans="1:12" ht="15.75" x14ac:dyDescent="0.25">
      <c r="A51" s="33" t="s">
        <v>18</v>
      </c>
      <c r="B51" s="33"/>
      <c r="C51" s="33"/>
      <c r="D51" s="11"/>
      <c r="E51" s="11"/>
      <c r="F51" s="11"/>
      <c r="G51" s="11"/>
      <c r="H51" s="161"/>
      <c r="I51" s="91"/>
      <c r="J51" s="82"/>
      <c r="K51" s="82"/>
      <c r="L51" s="82"/>
    </row>
    <row r="52" spans="1:12" ht="15.75" x14ac:dyDescent="0.25">
      <c r="A52" s="33" t="s">
        <v>191</v>
      </c>
      <c r="B52" s="182"/>
      <c r="C52" s="11"/>
      <c r="D52" s="11"/>
      <c r="E52" s="11"/>
      <c r="F52" s="11"/>
      <c r="G52" s="11"/>
      <c r="H52" s="161"/>
      <c r="I52" s="91"/>
      <c r="J52" s="82"/>
      <c r="K52" s="82"/>
      <c r="L52" s="82"/>
    </row>
    <row r="53" spans="1:12" ht="15.75" x14ac:dyDescent="0.25">
      <c r="A53" s="33" t="s">
        <v>232</v>
      </c>
      <c r="B53" s="182"/>
      <c r="C53" s="11"/>
      <c r="D53" s="11"/>
      <c r="E53" s="11"/>
      <c r="F53" s="11"/>
      <c r="G53" s="11"/>
      <c r="H53" s="161"/>
      <c r="I53" s="82"/>
      <c r="J53" s="82"/>
      <c r="K53" s="82"/>
      <c r="L53" s="82"/>
    </row>
    <row r="54" spans="1:12" ht="15.75" x14ac:dyDescent="0.25">
      <c r="A54" s="33"/>
      <c r="C54" s="11"/>
      <c r="D54" s="11"/>
      <c r="E54" s="11"/>
      <c r="F54" s="11"/>
      <c r="G54" s="11"/>
      <c r="H54" s="161"/>
      <c r="I54" s="82"/>
      <c r="J54" s="82"/>
      <c r="K54" s="82"/>
      <c r="L54" s="82"/>
    </row>
    <row r="55" spans="1:12" ht="15.75" x14ac:dyDescent="0.25">
      <c r="A55" s="33" t="s">
        <v>44</v>
      </c>
      <c r="B55" s="11"/>
      <c r="C55" s="11"/>
      <c r="D55" s="11"/>
      <c r="E55" s="11"/>
      <c r="F55" s="11"/>
      <c r="G55" s="11"/>
      <c r="H55" s="21"/>
      <c r="I55" s="11"/>
      <c r="J55" s="11"/>
      <c r="K55" s="11"/>
      <c r="L55" s="11"/>
    </row>
    <row r="56" spans="1:12" ht="15.75" x14ac:dyDescent="0.25">
      <c r="A56" s="33" t="s">
        <v>55</v>
      </c>
      <c r="B56" s="33"/>
    </row>
    <row r="57" spans="1:12" ht="15.75" x14ac:dyDescent="0.25">
      <c r="A57" s="108">
        <v>604551801</v>
      </c>
      <c r="B57" s="33"/>
    </row>
  </sheetData>
  <mergeCells count="1">
    <mergeCell ref="C6:I6"/>
  </mergeCells>
  <hyperlinks>
    <hyperlink ref="D16" r:id="rId1"/>
  </hyperlinks>
  <pageMargins left="0.23622047244094491" right="0.23622047244094491" top="0.74803149606299213" bottom="0.74803149606299213" header="0.31496062992125984" footer="0.31496062992125984"/>
  <pageSetup paperSize="9" scale="78" orientation="portrait" horizontalDpi="4294967294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1" max="1" width="22.140625" customWidth="1"/>
    <col min="2" max="2" width="20.85546875" customWidth="1"/>
    <col min="3" max="3" width="16.7109375" style="1" customWidth="1"/>
    <col min="4" max="4" width="21.5703125" customWidth="1"/>
    <col min="5" max="5" width="10.28515625" customWidth="1"/>
    <col min="6" max="6" width="17.28515625" customWidth="1"/>
    <col min="7" max="7" width="21.140625" customWidth="1"/>
    <col min="8" max="8" width="21.42578125" customWidth="1"/>
  </cols>
  <sheetData>
    <row r="1" spans="1:9" ht="16.5" thickBot="1" x14ac:dyDescent="0.3">
      <c r="A1" s="59" t="s">
        <v>37</v>
      </c>
      <c r="B1" s="19" t="s">
        <v>115</v>
      </c>
      <c r="C1" s="19"/>
      <c r="D1" s="11"/>
      <c r="E1" s="11"/>
    </row>
    <row r="2" spans="1:9" ht="16.5" thickBot="1" x14ac:dyDescent="0.3">
      <c r="A2" s="154"/>
      <c r="B2" s="58"/>
      <c r="C2" s="40"/>
      <c r="D2" s="39"/>
      <c r="E2" s="40"/>
      <c r="F2" s="1"/>
      <c r="G2" s="252" t="s">
        <v>291</v>
      </c>
      <c r="H2" s="24"/>
      <c r="I2" s="24"/>
    </row>
    <row r="3" spans="1:9" ht="17.25" customHeight="1" thickBot="1" x14ac:dyDescent="0.3">
      <c r="A3" s="155" t="s">
        <v>242</v>
      </c>
      <c r="B3" s="65" t="s">
        <v>0</v>
      </c>
      <c r="C3" s="119" t="s">
        <v>1</v>
      </c>
      <c r="D3" s="120" t="s">
        <v>2</v>
      </c>
      <c r="E3" s="118" t="s">
        <v>240</v>
      </c>
      <c r="F3" s="204" t="s">
        <v>294</v>
      </c>
      <c r="G3" s="258" t="s">
        <v>292</v>
      </c>
    </row>
    <row r="4" spans="1:9" ht="15.75" x14ac:dyDescent="0.25">
      <c r="A4" s="54" t="s">
        <v>3</v>
      </c>
      <c r="B4" s="140" t="s">
        <v>169</v>
      </c>
      <c r="C4" s="50">
        <v>2005</v>
      </c>
      <c r="D4" s="140" t="s">
        <v>24</v>
      </c>
      <c r="E4" s="223">
        <v>3.1678240740740742E-3</v>
      </c>
      <c r="F4" s="240">
        <v>34</v>
      </c>
      <c r="G4" s="260">
        <v>13</v>
      </c>
    </row>
    <row r="5" spans="1:9" ht="15.75" x14ac:dyDescent="0.25">
      <c r="A5" s="42" t="s">
        <v>4</v>
      </c>
      <c r="B5" s="127" t="s">
        <v>238</v>
      </c>
      <c r="C5" s="37">
        <v>2005</v>
      </c>
      <c r="D5" s="127" t="s">
        <v>24</v>
      </c>
      <c r="E5" s="224">
        <v>3.5624999999999997E-3</v>
      </c>
      <c r="F5" s="241">
        <v>33</v>
      </c>
      <c r="G5" s="249">
        <v>11</v>
      </c>
    </row>
    <row r="6" spans="1:9" ht="15.75" x14ac:dyDescent="0.25">
      <c r="A6" s="42" t="s">
        <v>5</v>
      </c>
      <c r="B6" s="127" t="s">
        <v>168</v>
      </c>
      <c r="C6" s="34">
        <v>2005</v>
      </c>
      <c r="D6" s="61" t="s">
        <v>24</v>
      </c>
      <c r="E6" s="224">
        <v>3.6111111111111114E-3</v>
      </c>
      <c r="F6" s="241">
        <v>32</v>
      </c>
      <c r="G6" s="249">
        <v>10</v>
      </c>
    </row>
    <row r="7" spans="1:9" ht="15.75" x14ac:dyDescent="0.25">
      <c r="A7" s="42" t="s">
        <v>6</v>
      </c>
      <c r="B7" s="127" t="s">
        <v>171</v>
      </c>
      <c r="C7" s="37">
        <v>2005</v>
      </c>
      <c r="D7" s="205" t="s">
        <v>172</v>
      </c>
      <c r="E7" s="224">
        <v>3.6874999999999998E-3</v>
      </c>
      <c r="F7" s="241">
        <v>31</v>
      </c>
      <c r="G7" s="249">
        <v>9</v>
      </c>
    </row>
    <row r="8" spans="1:9" ht="15.75" x14ac:dyDescent="0.25">
      <c r="A8" s="42" t="s">
        <v>7</v>
      </c>
      <c r="B8" s="127" t="s">
        <v>148</v>
      </c>
      <c r="C8" s="37">
        <v>2005</v>
      </c>
      <c r="D8" s="127" t="s">
        <v>96</v>
      </c>
      <c r="E8" s="224">
        <v>3.7060185185185186E-3</v>
      </c>
      <c r="F8" s="241">
        <v>30</v>
      </c>
      <c r="G8" s="249">
        <v>8</v>
      </c>
    </row>
    <row r="9" spans="1:9" ht="15.75" x14ac:dyDescent="0.25">
      <c r="A9" s="42" t="s">
        <v>8</v>
      </c>
      <c r="B9" s="61" t="s">
        <v>28</v>
      </c>
      <c r="C9" s="37">
        <v>2005</v>
      </c>
      <c r="D9" s="205" t="s">
        <v>12</v>
      </c>
      <c r="E9" s="224">
        <v>3.728009259259259E-3</v>
      </c>
      <c r="F9" s="241">
        <v>29</v>
      </c>
      <c r="G9" s="249">
        <v>7</v>
      </c>
    </row>
    <row r="10" spans="1:9" ht="15.75" x14ac:dyDescent="0.25">
      <c r="A10" s="42" t="s">
        <v>9</v>
      </c>
      <c r="B10" s="61" t="s">
        <v>147</v>
      </c>
      <c r="C10" s="34">
        <v>2005</v>
      </c>
      <c r="D10" s="61" t="s">
        <v>96</v>
      </c>
      <c r="E10" s="224">
        <v>3.7442129629629631E-3</v>
      </c>
      <c r="F10" s="241">
        <v>28</v>
      </c>
      <c r="G10" s="249">
        <v>6</v>
      </c>
    </row>
    <row r="11" spans="1:9" ht="15.75" x14ac:dyDescent="0.25">
      <c r="A11" s="42" t="s">
        <v>10</v>
      </c>
      <c r="B11" s="61" t="s">
        <v>153</v>
      </c>
      <c r="C11" s="37">
        <v>2005</v>
      </c>
      <c r="D11" s="205" t="s">
        <v>59</v>
      </c>
      <c r="E11" s="224">
        <v>3.7870370370370367E-3</v>
      </c>
      <c r="F11" s="241">
        <v>27</v>
      </c>
      <c r="G11" s="249">
        <v>5</v>
      </c>
    </row>
    <row r="12" spans="1:9" ht="15.75" x14ac:dyDescent="0.25">
      <c r="A12" s="42" t="s">
        <v>254</v>
      </c>
      <c r="B12" s="127" t="s">
        <v>143</v>
      </c>
      <c r="C12" s="37">
        <v>2005</v>
      </c>
      <c r="D12" s="205" t="s">
        <v>144</v>
      </c>
      <c r="E12" s="224">
        <v>3.7916666666666667E-3</v>
      </c>
      <c r="F12" s="241">
        <v>26</v>
      </c>
      <c r="G12" s="249">
        <v>4</v>
      </c>
    </row>
    <row r="13" spans="1:9" ht="15.75" x14ac:dyDescent="0.25">
      <c r="A13" s="42" t="s">
        <v>255</v>
      </c>
      <c r="B13" s="61" t="s">
        <v>154</v>
      </c>
      <c r="C13" s="37">
        <v>2005</v>
      </c>
      <c r="D13" s="205" t="s">
        <v>59</v>
      </c>
      <c r="E13" s="224">
        <v>3.8356481481481484E-3</v>
      </c>
      <c r="F13" s="241">
        <v>25</v>
      </c>
      <c r="G13" s="249">
        <v>3</v>
      </c>
    </row>
    <row r="14" spans="1:9" ht="15.75" x14ac:dyDescent="0.25">
      <c r="A14" s="42" t="s">
        <v>256</v>
      </c>
      <c r="B14" s="61" t="s">
        <v>170</v>
      </c>
      <c r="C14" s="34">
        <v>2005</v>
      </c>
      <c r="D14" s="61" t="s">
        <v>24</v>
      </c>
      <c r="E14" s="224">
        <v>3.8657407407407408E-3</v>
      </c>
      <c r="F14" s="241">
        <v>24</v>
      </c>
      <c r="G14" s="249">
        <v>2</v>
      </c>
    </row>
    <row r="15" spans="1:9" ht="16.5" thickBot="1" x14ac:dyDescent="0.3">
      <c r="A15" s="43" t="s">
        <v>257</v>
      </c>
      <c r="B15" s="142" t="s">
        <v>15</v>
      </c>
      <c r="C15" s="44">
        <v>2005</v>
      </c>
      <c r="D15" s="152" t="s">
        <v>65</v>
      </c>
      <c r="E15" s="225">
        <v>3.9641203703703705E-3</v>
      </c>
      <c r="F15" s="243">
        <v>23</v>
      </c>
      <c r="G15" s="250">
        <v>1</v>
      </c>
    </row>
    <row r="16" spans="1:9" ht="15.75" x14ac:dyDescent="0.25">
      <c r="A16" s="214" t="s">
        <v>258</v>
      </c>
      <c r="B16" s="270" t="s">
        <v>32</v>
      </c>
      <c r="C16" s="271">
        <v>2005</v>
      </c>
      <c r="D16" s="270" t="s">
        <v>12</v>
      </c>
      <c r="E16" s="272">
        <v>3.9803240740740745E-3</v>
      </c>
      <c r="F16" s="273">
        <v>22</v>
      </c>
      <c r="G16" s="274"/>
    </row>
    <row r="17" spans="1:12" ht="15.75" x14ac:dyDescent="0.25">
      <c r="A17" s="42" t="s">
        <v>259</v>
      </c>
      <c r="B17" s="127" t="s">
        <v>155</v>
      </c>
      <c r="C17" s="37">
        <v>2005</v>
      </c>
      <c r="D17" s="127" t="s">
        <v>59</v>
      </c>
      <c r="E17" s="224">
        <v>4.0034722222222216E-3</v>
      </c>
      <c r="F17" s="241">
        <v>21</v>
      </c>
      <c r="G17" s="259"/>
    </row>
    <row r="18" spans="1:12" ht="15.75" x14ac:dyDescent="0.25">
      <c r="A18" s="42" t="s">
        <v>260</v>
      </c>
      <c r="B18" s="61" t="s">
        <v>173</v>
      </c>
      <c r="C18" s="34">
        <v>2005</v>
      </c>
      <c r="D18" s="61" t="s">
        <v>18</v>
      </c>
      <c r="E18" s="224">
        <v>4.0092592592592593E-3</v>
      </c>
      <c r="F18" s="241">
        <v>20</v>
      </c>
      <c r="G18" s="259"/>
    </row>
    <row r="19" spans="1:12" ht="15.75" x14ac:dyDescent="0.25">
      <c r="A19" s="42" t="s">
        <v>261</v>
      </c>
      <c r="B19" s="61" t="s">
        <v>174</v>
      </c>
      <c r="C19" s="34">
        <v>2005</v>
      </c>
      <c r="D19" s="61" t="s">
        <v>12</v>
      </c>
      <c r="E19" s="224">
        <v>4.0300925925925929E-3</v>
      </c>
      <c r="F19" s="241">
        <v>19</v>
      </c>
      <c r="G19" s="259"/>
    </row>
    <row r="20" spans="1:12" ht="15.75" x14ac:dyDescent="0.25">
      <c r="A20" s="42" t="s">
        <v>262</v>
      </c>
      <c r="B20" s="128" t="s">
        <v>22</v>
      </c>
      <c r="C20" s="34">
        <v>2005</v>
      </c>
      <c r="D20" s="128" t="s">
        <v>18</v>
      </c>
      <c r="E20" s="224">
        <v>4.0335648148148153E-3</v>
      </c>
      <c r="F20" s="241">
        <v>18</v>
      </c>
      <c r="G20" s="259"/>
    </row>
    <row r="21" spans="1:12" ht="15.75" x14ac:dyDescent="0.25">
      <c r="A21" s="42" t="s">
        <v>263</v>
      </c>
      <c r="B21" s="61" t="s">
        <v>235</v>
      </c>
      <c r="C21" s="34">
        <v>2005</v>
      </c>
      <c r="D21" s="61" t="s">
        <v>232</v>
      </c>
      <c r="E21" s="224">
        <v>4.0416666666666665E-3</v>
      </c>
      <c r="F21" s="241">
        <v>17</v>
      </c>
      <c r="G21" s="269"/>
      <c r="L21" s="24"/>
    </row>
    <row r="22" spans="1:12" ht="15.75" x14ac:dyDescent="0.25">
      <c r="A22" s="42" t="s">
        <v>264</v>
      </c>
      <c r="B22" s="127" t="s">
        <v>162</v>
      </c>
      <c r="C22" s="37">
        <v>2005</v>
      </c>
      <c r="D22" s="127" t="s">
        <v>65</v>
      </c>
      <c r="E22" s="224">
        <v>4.0717592592592593E-3</v>
      </c>
      <c r="F22" s="241">
        <v>16</v>
      </c>
      <c r="G22" s="259"/>
    </row>
    <row r="23" spans="1:12" ht="15.75" x14ac:dyDescent="0.25">
      <c r="A23" s="42" t="s">
        <v>265</v>
      </c>
      <c r="B23" s="61" t="s">
        <v>239</v>
      </c>
      <c r="C23" s="34">
        <v>2005</v>
      </c>
      <c r="D23" s="61" t="s">
        <v>65</v>
      </c>
      <c r="E23" s="224">
        <v>4.0729166666666665E-3</v>
      </c>
      <c r="F23" s="241">
        <v>15</v>
      </c>
      <c r="G23" s="259"/>
      <c r="L23" s="24"/>
    </row>
    <row r="24" spans="1:12" ht="15.75" x14ac:dyDescent="0.25">
      <c r="A24" s="42" t="s">
        <v>266</v>
      </c>
      <c r="B24" s="61" t="s">
        <v>145</v>
      </c>
      <c r="C24" s="34">
        <v>2005</v>
      </c>
      <c r="D24" s="205" t="s">
        <v>144</v>
      </c>
      <c r="E24" s="224">
        <v>4.1099537037037033E-3</v>
      </c>
      <c r="F24" s="241">
        <v>14</v>
      </c>
      <c r="G24" s="259"/>
    </row>
    <row r="25" spans="1:12" ht="15.75" x14ac:dyDescent="0.25">
      <c r="A25" s="42" t="s">
        <v>267</v>
      </c>
      <c r="B25" s="127" t="s">
        <v>31</v>
      </c>
      <c r="C25" s="37">
        <v>2005</v>
      </c>
      <c r="D25" s="127" t="s">
        <v>12</v>
      </c>
      <c r="E25" s="224">
        <v>4.1747685185185186E-3</v>
      </c>
      <c r="F25" s="241">
        <v>13</v>
      </c>
      <c r="G25" s="259"/>
    </row>
    <row r="26" spans="1:12" ht="15.75" x14ac:dyDescent="0.25">
      <c r="A26" s="42" t="s">
        <v>268</v>
      </c>
      <c r="B26" s="198" t="s">
        <v>157</v>
      </c>
      <c r="C26" s="37">
        <v>2005</v>
      </c>
      <c r="D26" s="198" t="s">
        <v>59</v>
      </c>
      <c r="E26" s="224">
        <v>4.2395833333333339E-3</v>
      </c>
      <c r="F26" s="241">
        <v>12</v>
      </c>
      <c r="G26" s="259"/>
    </row>
    <row r="27" spans="1:12" ht="15.75" x14ac:dyDescent="0.25">
      <c r="A27" s="42" t="s">
        <v>275</v>
      </c>
      <c r="B27" s="127" t="s">
        <v>163</v>
      </c>
      <c r="C27" s="37">
        <v>2005</v>
      </c>
      <c r="D27" s="127" t="s">
        <v>65</v>
      </c>
      <c r="E27" s="224">
        <v>4.2523148148148147E-3</v>
      </c>
      <c r="F27" s="241">
        <v>11</v>
      </c>
      <c r="G27" s="259"/>
    </row>
    <row r="28" spans="1:12" ht="15.75" x14ac:dyDescent="0.25">
      <c r="A28" s="42" t="s">
        <v>276</v>
      </c>
      <c r="B28" s="61" t="s">
        <v>156</v>
      </c>
      <c r="C28" s="34">
        <v>2005</v>
      </c>
      <c r="D28" s="61" t="s">
        <v>59</v>
      </c>
      <c r="E28" s="224">
        <v>4.2743055555555555E-3</v>
      </c>
      <c r="F28" s="241">
        <v>10</v>
      </c>
      <c r="G28" s="259"/>
    </row>
    <row r="29" spans="1:12" ht="15.75" x14ac:dyDescent="0.25">
      <c r="A29" s="42" t="s">
        <v>277</v>
      </c>
      <c r="B29" s="127" t="s">
        <v>29</v>
      </c>
      <c r="C29" s="37">
        <v>2005</v>
      </c>
      <c r="D29" s="127" t="s">
        <v>12</v>
      </c>
      <c r="E29" s="224">
        <v>4.2824074074074075E-3</v>
      </c>
      <c r="F29" s="241">
        <v>9</v>
      </c>
      <c r="G29" s="259"/>
    </row>
    <row r="30" spans="1:12" ht="15.75" x14ac:dyDescent="0.25">
      <c r="A30" s="42" t="s">
        <v>278</v>
      </c>
      <c r="B30" s="127" t="s">
        <v>14</v>
      </c>
      <c r="C30" s="37">
        <v>2005</v>
      </c>
      <c r="D30" s="127" t="s">
        <v>65</v>
      </c>
      <c r="E30" s="224">
        <v>4.3761574074074076E-3</v>
      </c>
      <c r="F30" s="241">
        <v>8</v>
      </c>
      <c r="G30" s="259"/>
    </row>
    <row r="31" spans="1:12" ht="15.75" x14ac:dyDescent="0.25">
      <c r="A31" s="42" t="s">
        <v>279</v>
      </c>
      <c r="B31" s="61" t="s">
        <v>175</v>
      </c>
      <c r="C31" s="34">
        <v>2005</v>
      </c>
      <c r="D31" s="61" t="s">
        <v>12</v>
      </c>
      <c r="E31" s="224">
        <v>4.3831018518518516E-3</v>
      </c>
      <c r="F31" s="241">
        <v>7</v>
      </c>
      <c r="G31" s="259"/>
    </row>
    <row r="32" spans="1:12" ht="15.75" x14ac:dyDescent="0.25">
      <c r="A32" s="42" t="s">
        <v>280</v>
      </c>
      <c r="B32" s="61" t="s">
        <v>159</v>
      </c>
      <c r="C32" s="34">
        <v>2005</v>
      </c>
      <c r="D32" s="61" t="s">
        <v>59</v>
      </c>
      <c r="E32" s="224">
        <v>4.4050925925925933E-3</v>
      </c>
      <c r="F32" s="241">
        <v>6</v>
      </c>
      <c r="G32" s="259"/>
    </row>
    <row r="33" spans="1:12" ht="15.75" x14ac:dyDescent="0.25">
      <c r="A33" s="42" t="s">
        <v>281</v>
      </c>
      <c r="B33" s="61" t="s">
        <v>158</v>
      </c>
      <c r="C33" s="37">
        <v>2005</v>
      </c>
      <c r="D33" s="205" t="s">
        <v>59</v>
      </c>
      <c r="E33" s="224">
        <v>4.4965277777777772E-3</v>
      </c>
      <c r="F33" s="241">
        <v>5</v>
      </c>
      <c r="G33" s="259"/>
    </row>
    <row r="34" spans="1:12" ht="15.75" x14ac:dyDescent="0.25">
      <c r="A34" s="42" t="s">
        <v>282</v>
      </c>
      <c r="B34" s="61" t="s">
        <v>33</v>
      </c>
      <c r="C34" s="34">
        <v>2005</v>
      </c>
      <c r="D34" s="61" t="s">
        <v>12</v>
      </c>
      <c r="E34" s="224">
        <v>4.5497685185185181E-3</v>
      </c>
      <c r="F34" s="241">
        <v>4</v>
      </c>
      <c r="G34" s="259"/>
    </row>
    <row r="35" spans="1:12" ht="15.75" x14ac:dyDescent="0.25">
      <c r="A35" s="42" t="s">
        <v>283</v>
      </c>
      <c r="B35" s="61" t="s">
        <v>164</v>
      </c>
      <c r="C35" s="34">
        <v>2005</v>
      </c>
      <c r="D35" s="61" t="s">
        <v>65</v>
      </c>
      <c r="E35" s="224">
        <v>4.557870370370371E-3</v>
      </c>
      <c r="F35" s="241">
        <v>3</v>
      </c>
      <c r="G35" s="259"/>
    </row>
    <row r="36" spans="1:12" ht="15.75" x14ac:dyDescent="0.25">
      <c r="A36" s="42" t="s">
        <v>284</v>
      </c>
      <c r="B36" s="61" t="s">
        <v>30</v>
      </c>
      <c r="C36" s="34">
        <v>2005</v>
      </c>
      <c r="D36" s="61" t="s">
        <v>12</v>
      </c>
      <c r="E36" s="224">
        <v>4.7337962962962958E-3</v>
      </c>
      <c r="F36" s="241">
        <v>2</v>
      </c>
      <c r="G36" s="259"/>
      <c r="L36" s="24"/>
    </row>
    <row r="37" spans="1:12" ht="16.5" thickBot="1" x14ac:dyDescent="0.3">
      <c r="A37" s="43" t="s">
        <v>285</v>
      </c>
      <c r="B37" s="152" t="s">
        <v>272</v>
      </c>
      <c r="C37" s="44">
        <v>2005</v>
      </c>
      <c r="D37" s="152" t="s">
        <v>18</v>
      </c>
      <c r="E37" s="225">
        <v>5.1238425925925922E-3</v>
      </c>
      <c r="F37" s="243">
        <v>1</v>
      </c>
      <c r="G37" s="262"/>
    </row>
    <row r="38" spans="1:12" ht="15.75" x14ac:dyDescent="0.25">
      <c r="A38" s="11"/>
      <c r="B38" s="11"/>
      <c r="C38" s="21"/>
      <c r="D38" s="11"/>
    </row>
    <row r="39" spans="1:12" ht="15.75" x14ac:dyDescent="0.25">
      <c r="B39" s="197" t="s">
        <v>243</v>
      </c>
    </row>
    <row r="40" spans="1:12" ht="15.75" thickBot="1" x14ac:dyDescent="0.3">
      <c r="C40" s="29"/>
    </row>
    <row r="41" spans="1:12" ht="16.5" thickBot="1" x14ac:dyDescent="0.3">
      <c r="B41" s="203" t="s">
        <v>244</v>
      </c>
      <c r="C41" s="200" t="s">
        <v>294</v>
      </c>
    </row>
    <row r="42" spans="1:12" ht="15.75" x14ac:dyDescent="0.25">
      <c r="B42" s="124" t="s">
        <v>59</v>
      </c>
      <c r="C42" s="194">
        <f>F11+F13+F17+F26+F28+F32+F33</f>
        <v>106</v>
      </c>
    </row>
    <row r="43" spans="1:12" ht="15.75" x14ac:dyDescent="0.25">
      <c r="B43" s="207" t="s">
        <v>12</v>
      </c>
      <c r="C43" s="195">
        <f>F9+F16+F19+F25+F29+F31+F34+F36</f>
        <v>105</v>
      </c>
    </row>
    <row r="44" spans="1:12" ht="15.75" x14ac:dyDescent="0.25">
      <c r="B44" s="45" t="s">
        <v>96</v>
      </c>
      <c r="C44" s="195">
        <f>F8+F10</f>
        <v>58</v>
      </c>
    </row>
    <row r="45" spans="1:12" ht="15.75" x14ac:dyDescent="0.25">
      <c r="B45" s="45" t="s">
        <v>18</v>
      </c>
      <c r="C45" s="195">
        <f>F37+F20+F18</f>
        <v>39</v>
      </c>
    </row>
    <row r="46" spans="1:12" ht="15.75" x14ac:dyDescent="0.25">
      <c r="B46" s="47" t="s">
        <v>100</v>
      </c>
      <c r="C46" s="113">
        <f>F24+F12</f>
        <v>40</v>
      </c>
    </row>
    <row r="47" spans="1:12" ht="15.75" x14ac:dyDescent="0.25">
      <c r="B47" s="47" t="s">
        <v>65</v>
      </c>
      <c r="C47" s="113">
        <f>F35+F30+F27+F23+F22+F15</f>
        <v>76</v>
      </c>
    </row>
    <row r="48" spans="1:12" ht="15.75" x14ac:dyDescent="0.25">
      <c r="B48" s="150" t="s">
        <v>286</v>
      </c>
      <c r="C48" s="195">
        <f>F4+F5+F6+F14</f>
        <v>123</v>
      </c>
    </row>
    <row r="49" spans="2:3" ht="15.75" x14ac:dyDescent="0.25">
      <c r="B49" s="150" t="s">
        <v>287</v>
      </c>
      <c r="C49" s="195">
        <f>F7</f>
        <v>31</v>
      </c>
    </row>
    <row r="50" spans="2:3" ht="16.5" thickBot="1" x14ac:dyDescent="0.3">
      <c r="B50" s="230" t="s">
        <v>232</v>
      </c>
      <c r="C50" s="196">
        <f>F21</f>
        <v>17</v>
      </c>
    </row>
  </sheetData>
  <sortState ref="A4:M37">
    <sortCondition ref="E4:E37"/>
  </sortState>
  <pageMargins left="0.7" right="0.7" top="0.78740157499999996" bottom="0.78740157499999996" header="0.3" footer="0.3"/>
  <pageSetup paperSize="9" scale="94" orientation="portrait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F18" sqref="F18"/>
    </sheetView>
  </sheetViews>
  <sheetFormatPr defaultRowHeight="15" x14ac:dyDescent="0.25"/>
  <cols>
    <col min="1" max="1" width="9.42578125" customWidth="1"/>
    <col min="2" max="2" width="22.5703125" customWidth="1"/>
    <col min="3" max="3" width="16.140625" customWidth="1"/>
    <col min="4" max="4" width="17.7109375" customWidth="1"/>
    <col min="6" max="6" width="14.28515625" customWidth="1"/>
  </cols>
  <sheetData>
    <row r="2" spans="1:6" x14ac:dyDescent="0.25">
      <c r="C2" s="1"/>
    </row>
    <row r="3" spans="1:6" ht="15.75" x14ac:dyDescent="0.25">
      <c r="A3" s="59" t="s">
        <v>137</v>
      </c>
      <c r="B3" s="19" t="s">
        <v>138</v>
      </c>
      <c r="C3" s="19"/>
      <c r="D3" s="11"/>
      <c r="E3" s="11"/>
    </row>
    <row r="4" spans="1:6" ht="15.75" x14ac:dyDescent="0.25">
      <c r="A4" s="18"/>
      <c r="B4" s="52"/>
      <c r="C4" s="20"/>
      <c r="E4" s="11"/>
    </row>
    <row r="5" spans="1:6" ht="16.5" thickBot="1" x14ac:dyDescent="0.3">
      <c r="A5" s="18"/>
      <c r="B5" s="62"/>
      <c r="C5" s="20"/>
      <c r="D5" s="21"/>
      <c r="E5" s="11"/>
    </row>
    <row r="6" spans="1:6" ht="16.5" thickBot="1" x14ac:dyDescent="0.3">
      <c r="A6" s="60"/>
      <c r="B6" s="58"/>
      <c r="C6" s="40"/>
      <c r="D6" s="39"/>
      <c r="E6" s="40"/>
    </row>
    <row r="7" spans="1:6" ht="45" customHeight="1" thickBot="1" x14ac:dyDescent="0.3">
      <c r="A7" s="64" t="s">
        <v>288</v>
      </c>
      <c r="B7" s="65" t="s">
        <v>0</v>
      </c>
      <c r="C7" s="119" t="s">
        <v>1</v>
      </c>
      <c r="D7" s="120" t="s">
        <v>2</v>
      </c>
      <c r="E7" s="118" t="s">
        <v>240</v>
      </c>
      <c r="F7" s="200" t="s">
        <v>294</v>
      </c>
    </row>
    <row r="8" spans="1:6" ht="15.75" x14ac:dyDescent="0.25">
      <c r="A8" s="54" t="s">
        <v>3</v>
      </c>
      <c r="B8" s="231" t="s">
        <v>19</v>
      </c>
      <c r="C8" s="55">
        <v>2004</v>
      </c>
      <c r="D8" s="232" t="s">
        <v>12</v>
      </c>
      <c r="E8" s="223">
        <v>4.7881944444444439E-3</v>
      </c>
      <c r="F8" s="194">
        <v>6</v>
      </c>
    </row>
    <row r="9" spans="1:6" ht="15.75" x14ac:dyDescent="0.25">
      <c r="A9" s="42" t="s">
        <v>4</v>
      </c>
      <c r="B9" s="61" t="s">
        <v>16</v>
      </c>
      <c r="C9" s="34">
        <v>2004</v>
      </c>
      <c r="D9" s="61" t="s">
        <v>228</v>
      </c>
      <c r="E9" s="224">
        <v>4.8055555555555551E-3</v>
      </c>
      <c r="F9" s="195">
        <v>5</v>
      </c>
    </row>
    <row r="10" spans="1:6" ht="15.75" x14ac:dyDescent="0.25">
      <c r="A10" s="42" t="s">
        <v>5</v>
      </c>
      <c r="B10" s="218" t="s">
        <v>27</v>
      </c>
      <c r="C10" s="34">
        <v>2004</v>
      </c>
      <c r="D10" s="128" t="s">
        <v>12</v>
      </c>
      <c r="E10" s="224">
        <v>5.2187500000000003E-3</v>
      </c>
      <c r="F10" s="195">
        <v>4</v>
      </c>
    </row>
    <row r="11" spans="1:6" ht="15.75" x14ac:dyDescent="0.25">
      <c r="A11" s="42" t="s">
        <v>6</v>
      </c>
      <c r="B11" s="218" t="s">
        <v>166</v>
      </c>
      <c r="C11" s="34">
        <v>2004</v>
      </c>
      <c r="D11" s="128" t="s">
        <v>65</v>
      </c>
      <c r="E11" s="224">
        <v>5.3009259259259251E-3</v>
      </c>
      <c r="F11" s="195">
        <v>3</v>
      </c>
    </row>
    <row r="12" spans="1:6" ht="15.75" x14ac:dyDescent="0.25">
      <c r="A12" s="42" t="s">
        <v>7</v>
      </c>
      <c r="B12" s="128" t="s">
        <v>165</v>
      </c>
      <c r="C12" s="34">
        <v>2004</v>
      </c>
      <c r="D12" s="128" t="s">
        <v>65</v>
      </c>
      <c r="E12" s="224">
        <v>5.3020833333333331E-3</v>
      </c>
      <c r="F12" s="195">
        <v>2</v>
      </c>
    </row>
    <row r="13" spans="1:6" ht="16.5" thickBot="1" x14ac:dyDescent="0.3">
      <c r="A13" s="43" t="s">
        <v>8</v>
      </c>
      <c r="B13" s="156" t="s">
        <v>167</v>
      </c>
      <c r="C13" s="44">
        <v>2004</v>
      </c>
      <c r="D13" s="156" t="s">
        <v>65</v>
      </c>
      <c r="E13" s="225">
        <v>5.402777777777778E-3</v>
      </c>
      <c r="F13" s="196">
        <v>1</v>
      </c>
    </row>
    <row r="15" spans="1:6" ht="15.75" x14ac:dyDescent="0.25">
      <c r="B15" s="197" t="s">
        <v>243</v>
      </c>
      <c r="C15" s="1"/>
    </row>
    <row r="16" spans="1:6" ht="15.75" thickBot="1" x14ac:dyDescent="0.3">
      <c r="C16" s="29"/>
    </row>
    <row r="17" spans="2:3" ht="15.75" x14ac:dyDescent="0.25">
      <c r="B17" s="203" t="s">
        <v>244</v>
      </c>
      <c r="C17" s="200" t="s">
        <v>294</v>
      </c>
    </row>
    <row r="18" spans="2:3" ht="15.75" x14ac:dyDescent="0.25">
      <c r="B18" s="207" t="s">
        <v>12</v>
      </c>
      <c r="C18" s="195">
        <f>F8+F10</f>
        <v>10</v>
      </c>
    </row>
    <row r="19" spans="2:3" ht="15.75" x14ac:dyDescent="0.25">
      <c r="B19" s="47" t="s">
        <v>65</v>
      </c>
      <c r="C19" s="113">
        <f>F9+F11+F12+F13</f>
        <v>11</v>
      </c>
    </row>
  </sheetData>
  <sortState ref="A8:G13">
    <sortCondition ref="E8:E13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L20" sqref="L20"/>
    </sheetView>
  </sheetViews>
  <sheetFormatPr defaultRowHeight="15" x14ac:dyDescent="0.25"/>
  <cols>
    <col min="1" max="1" width="17.5703125" customWidth="1"/>
    <col min="2" max="2" width="20" customWidth="1"/>
    <col min="3" max="3" width="9.140625" style="1"/>
  </cols>
  <sheetData>
    <row r="1" spans="1:5" ht="15.75" x14ac:dyDescent="0.25">
      <c r="A1" s="59" t="s">
        <v>38</v>
      </c>
      <c r="B1" s="52" t="s">
        <v>135</v>
      </c>
      <c r="C1" s="20"/>
      <c r="E1" s="2"/>
    </row>
    <row r="2" spans="1:5" ht="16.5" thickBot="1" x14ac:dyDescent="0.3">
      <c r="A2" s="18"/>
      <c r="B2" s="52"/>
      <c r="C2" s="20"/>
      <c r="E2" s="2"/>
    </row>
    <row r="3" spans="1:5" ht="16.5" thickBot="1" x14ac:dyDescent="0.3">
      <c r="A3" s="237"/>
      <c r="B3" s="238"/>
      <c r="C3" s="239"/>
      <c r="D3" s="11"/>
      <c r="E3" s="2"/>
    </row>
    <row r="4" spans="1:5" ht="15.75" x14ac:dyDescent="0.25">
      <c r="A4" s="157" t="s">
        <v>288</v>
      </c>
      <c r="B4" s="158" t="s">
        <v>0</v>
      </c>
      <c r="C4" s="234" t="s">
        <v>240</v>
      </c>
      <c r="D4" s="11"/>
      <c r="E4" s="2"/>
    </row>
    <row r="5" spans="1:5" ht="15.75" x14ac:dyDescent="0.25">
      <c r="A5" s="42" t="s">
        <v>3</v>
      </c>
      <c r="B5" s="61" t="s">
        <v>271</v>
      </c>
      <c r="C5" s="235">
        <v>3.196759259259259E-3</v>
      </c>
      <c r="D5" s="11"/>
      <c r="E5" s="11"/>
    </row>
    <row r="6" spans="1:5" ht="15.75" x14ac:dyDescent="0.25">
      <c r="A6" s="42" t="s">
        <v>4</v>
      </c>
      <c r="B6" s="61" t="s">
        <v>270</v>
      </c>
      <c r="C6" s="235">
        <v>3.4363425925925928E-3</v>
      </c>
      <c r="D6" s="11"/>
      <c r="E6" s="11"/>
    </row>
    <row r="7" spans="1:5" ht="15.75" x14ac:dyDescent="0.25">
      <c r="A7" s="42" t="s">
        <v>5</v>
      </c>
      <c r="B7" s="61" t="s">
        <v>289</v>
      </c>
      <c r="C7" s="235">
        <v>3.4444444444444444E-3</v>
      </c>
      <c r="D7" s="11"/>
      <c r="E7" s="2"/>
    </row>
    <row r="8" spans="1:5" ht="16.5" thickBot="1" x14ac:dyDescent="0.3">
      <c r="A8" s="43" t="s">
        <v>6</v>
      </c>
      <c r="B8" s="152" t="s">
        <v>273</v>
      </c>
      <c r="C8" s="236">
        <v>3.5694444444444441E-3</v>
      </c>
      <c r="D8" s="11"/>
      <c r="E8" s="2"/>
    </row>
    <row r="9" spans="1:5" ht="15.75" x14ac:dyDescent="0.25">
      <c r="A9" s="157" t="s">
        <v>288</v>
      </c>
      <c r="B9" s="158" t="s">
        <v>0</v>
      </c>
      <c r="C9" s="234" t="s">
        <v>240</v>
      </c>
      <c r="D9" s="11"/>
      <c r="E9" s="2"/>
    </row>
    <row r="10" spans="1:5" ht="15.75" x14ac:dyDescent="0.25">
      <c r="A10" s="42" t="s">
        <v>3</v>
      </c>
      <c r="B10" s="61" t="s">
        <v>219</v>
      </c>
      <c r="C10" s="235">
        <v>3.894675925925926E-3</v>
      </c>
      <c r="D10" s="14"/>
      <c r="E10" s="11"/>
    </row>
    <row r="11" spans="1:5" ht="15.75" x14ac:dyDescent="0.25">
      <c r="A11" s="42" t="s">
        <v>4</v>
      </c>
      <c r="B11" s="61" t="s">
        <v>274</v>
      </c>
      <c r="C11" s="235">
        <v>4.0590277777777777E-3</v>
      </c>
      <c r="D11" s="11"/>
      <c r="E11" s="2"/>
    </row>
    <row r="12" spans="1:5" ht="16.5" thickBot="1" x14ac:dyDescent="0.3">
      <c r="A12" s="43" t="s">
        <v>5</v>
      </c>
      <c r="B12" s="152" t="s">
        <v>218</v>
      </c>
      <c r="C12" s="236">
        <v>4.1666666666666666E-3</v>
      </c>
      <c r="D12" s="11"/>
      <c r="E12" s="11"/>
    </row>
    <row r="13" spans="1:5" ht="15.75" x14ac:dyDescent="0.25">
      <c r="D13" s="14"/>
      <c r="E13" s="2"/>
    </row>
    <row r="14" spans="1:5" ht="15.75" x14ac:dyDescent="0.25">
      <c r="A14" s="21"/>
      <c r="B14" s="68"/>
      <c r="C14" s="146"/>
      <c r="D14" s="14"/>
      <c r="E14" s="2"/>
    </row>
    <row r="15" spans="1:5" ht="15.75" x14ac:dyDescent="0.25">
      <c r="A15" s="21"/>
      <c r="B15" s="67"/>
      <c r="C15" s="147"/>
      <c r="D15" s="11"/>
      <c r="E15" s="2"/>
    </row>
    <row r="16" spans="1:5" ht="15.75" x14ac:dyDescent="0.25">
      <c r="A16" s="21"/>
      <c r="B16" s="11"/>
      <c r="C16" s="21"/>
      <c r="D16" s="11"/>
      <c r="E16" s="2"/>
    </row>
    <row r="17" spans="1:5" ht="15.75" x14ac:dyDescent="0.25">
      <c r="A17" s="21"/>
      <c r="C17" s="21"/>
      <c r="D17" s="15"/>
      <c r="E17" s="2"/>
    </row>
    <row r="18" spans="1:5" ht="15.75" x14ac:dyDescent="0.25">
      <c r="B18" s="12"/>
      <c r="C18" s="21"/>
      <c r="D18" s="15"/>
      <c r="E18" s="2"/>
    </row>
    <row r="19" spans="1:5" ht="15.75" x14ac:dyDescent="0.25">
      <c r="A19" s="21"/>
      <c r="B19" s="11"/>
      <c r="C19" s="21"/>
      <c r="D19" s="11"/>
      <c r="E19" s="2"/>
    </row>
    <row r="20" spans="1:5" ht="15.75" x14ac:dyDescent="0.25">
      <c r="A20" s="21"/>
      <c r="B20" s="2"/>
      <c r="C20" s="8"/>
      <c r="D20" s="2"/>
      <c r="E20" s="2"/>
    </row>
    <row r="21" spans="1:5" ht="15.75" x14ac:dyDescent="0.25">
      <c r="A21" s="8"/>
      <c r="C21" s="9"/>
      <c r="D21" s="10"/>
      <c r="E21" s="2"/>
    </row>
    <row r="22" spans="1:5" ht="15.75" x14ac:dyDescent="0.25">
      <c r="A22" s="8"/>
      <c r="B22" s="2"/>
      <c r="C22" s="8"/>
      <c r="D22" s="2"/>
      <c r="E22" s="2"/>
    </row>
    <row r="23" spans="1:5" ht="15.75" x14ac:dyDescent="0.25">
      <c r="A23" s="8"/>
      <c r="B23" s="5"/>
      <c r="C23" s="8"/>
      <c r="D23" s="6"/>
      <c r="E23" s="2"/>
    </row>
    <row r="24" spans="1:5" ht="15.75" x14ac:dyDescent="0.25">
      <c r="A24" s="8"/>
      <c r="B24" s="2"/>
      <c r="C24" s="8"/>
      <c r="D24" s="2"/>
      <c r="E24" s="2"/>
    </row>
    <row r="25" spans="1:5" ht="15.75" x14ac:dyDescent="0.25">
      <c r="A25" s="8"/>
      <c r="B25" s="2"/>
      <c r="C25" s="8"/>
      <c r="D25" s="2"/>
      <c r="E25" s="2"/>
    </row>
    <row r="26" spans="1:5" ht="15.75" x14ac:dyDescent="0.25">
      <c r="A26" s="8"/>
      <c r="B26" s="2"/>
      <c r="C26" s="8"/>
      <c r="D26" s="2"/>
      <c r="E26" s="2"/>
    </row>
    <row r="27" spans="1:5" ht="15.75" x14ac:dyDescent="0.25">
      <c r="A27" s="8"/>
    </row>
    <row r="29" spans="1:5" ht="15.75" x14ac:dyDescent="0.25">
      <c r="C29" s="9"/>
    </row>
    <row r="30" spans="1:5" ht="15.75" x14ac:dyDescent="0.25">
      <c r="C30" s="8"/>
    </row>
  </sheetData>
  <sortState ref="A5:F11">
    <sortCondition ref="C5:C11"/>
  </sortState>
  <pageMargins left="0.7" right="0.7" top="0.78740157499999996" bottom="0.78740157499999996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R9" sqref="R9"/>
    </sheetView>
  </sheetViews>
  <sheetFormatPr defaultRowHeight="15" x14ac:dyDescent="0.25"/>
  <cols>
    <col min="1" max="1" width="21.28515625" customWidth="1"/>
    <col min="2" max="11" width="9.42578125" customWidth="1"/>
    <col min="12" max="12" width="8.42578125" customWidth="1"/>
    <col min="13" max="13" width="7.140625" customWidth="1"/>
  </cols>
  <sheetData>
    <row r="1" spans="1:13" x14ac:dyDescent="0.25">
      <c r="A1" s="179" t="s">
        <v>295</v>
      </c>
    </row>
    <row r="2" spans="1:13" ht="15.75" thickBot="1" x14ac:dyDescent="0.3"/>
    <row r="3" spans="1:13" ht="16.5" thickBot="1" x14ac:dyDescent="0.3">
      <c r="A3" s="284"/>
      <c r="B3" s="117" t="s">
        <v>11</v>
      </c>
      <c r="C3" s="285" t="s">
        <v>245</v>
      </c>
      <c r="D3" s="285" t="s">
        <v>246</v>
      </c>
      <c r="E3" s="285" t="s">
        <v>247</v>
      </c>
      <c r="F3" s="285" t="s">
        <v>248</v>
      </c>
      <c r="G3" s="285" t="s">
        <v>249</v>
      </c>
      <c r="H3" s="285" t="s">
        <v>250</v>
      </c>
      <c r="I3" s="285" t="s">
        <v>251</v>
      </c>
      <c r="J3" s="285" t="s">
        <v>252</v>
      </c>
      <c r="K3" s="204" t="s">
        <v>137</v>
      </c>
      <c r="L3" s="286" t="s">
        <v>253</v>
      </c>
      <c r="M3" s="287" t="s">
        <v>242</v>
      </c>
    </row>
    <row r="4" spans="1:13" ht="15.75" x14ac:dyDescent="0.25">
      <c r="A4" s="290" t="s">
        <v>12</v>
      </c>
      <c r="B4" s="54">
        <v>9</v>
      </c>
      <c r="C4" s="291"/>
      <c r="D4" s="291">
        <v>19</v>
      </c>
      <c r="E4" s="291">
        <v>57</v>
      </c>
      <c r="F4" s="291">
        <v>90</v>
      </c>
      <c r="G4" s="291">
        <v>9</v>
      </c>
      <c r="H4" s="291">
        <v>16</v>
      </c>
      <c r="I4" s="291">
        <v>121</v>
      </c>
      <c r="J4" s="291">
        <v>105</v>
      </c>
      <c r="K4" s="194">
        <v>10</v>
      </c>
      <c r="L4" s="254">
        <f t="shared" ref="L4:L15" si="0">SUM(B4:K4)</f>
        <v>436</v>
      </c>
      <c r="M4" s="254">
        <v>1</v>
      </c>
    </row>
    <row r="5" spans="1:13" ht="15.75" x14ac:dyDescent="0.25">
      <c r="A5" s="210" t="s">
        <v>24</v>
      </c>
      <c r="B5" s="42">
        <v>13</v>
      </c>
      <c r="C5" s="35">
        <v>2</v>
      </c>
      <c r="D5" s="35">
        <v>17</v>
      </c>
      <c r="E5" s="35">
        <v>6</v>
      </c>
      <c r="F5" s="35">
        <v>70</v>
      </c>
      <c r="G5" s="35">
        <v>15</v>
      </c>
      <c r="H5" s="35">
        <v>16</v>
      </c>
      <c r="I5" s="35"/>
      <c r="J5" s="35">
        <v>123</v>
      </c>
      <c r="K5" s="195"/>
      <c r="L5" s="212">
        <f t="shared" si="0"/>
        <v>262</v>
      </c>
      <c r="M5" s="212">
        <v>2</v>
      </c>
    </row>
    <row r="6" spans="1:13" ht="16.5" thickBot="1" x14ac:dyDescent="0.3">
      <c r="A6" s="211" t="s">
        <v>59</v>
      </c>
      <c r="B6" s="233">
        <v>1</v>
      </c>
      <c r="C6" s="46"/>
      <c r="D6" s="46">
        <v>19</v>
      </c>
      <c r="E6" s="46"/>
      <c r="F6" s="46">
        <v>33</v>
      </c>
      <c r="G6" s="46">
        <v>4</v>
      </c>
      <c r="H6" s="46">
        <v>22</v>
      </c>
      <c r="I6" s="46">
        <v>25</v>
      </c>
      <c r="J6" s="46">
        <v>106</v>
      </c>
      <c r="K6" s="196"/>
      <c r="L6" s="213">
        <f t="shared" si="0"/>
        <v>210</v>
      </c>
      <c r="M6" s="213">
        <v>3</v>
      </c>
    </row>
    <row r="7" spans="1:13" ht="15.75" x14ac:dyDescent="0.25">
      <c r="A7" s="288" t="s">
        <v>13</v>
      </c>
      <c r="B7" s="289"/>
      <c r="C7" s="183">
        <v>4</v>
      </c>
      <c r="D7" s="183">
        <v>8</v>
      </c>
      <c r="E7" s="183">
        <v>1</v>
      </c>
      <c r="F7" s="183">
        <v>28</v>
      </c>
      <c r="G7" s="183"/>
      <c r="H7" s="183">
        <v>5</v>
      </c>
      <c r="I7" s="183">
        <v>19</v>
      </c>
      <c r="J7" s="183">
        <v>76</v>
      </c>
      <c r="K7" s="215">
        <v>11</v>
      </c>
      <c r="L7" s="216">
        <f t="shared" si="0"/>
        <v>152</v>
      </c>
      <c r="M7" s="216">
        <v>4</v>
      </c>
    </row>
    <row r="8" spans="1:13" ht="15.75" x14ac:dyDescent="0.25">
      <c r="A8" s="210" t="s">
        <v>96</v>
      </c>
      <c r="B8" s="208"/>
      <c r="C8" s="35"/>
      <c r="D8" s="35">
        <v>10</v>
      </c>
      <c r="E8" s="35">
        <v>9</v>
      </c>
      <c r="F8" s="35">
        <v>14</v>
      </c>
      <c r="G8" s="35"/>
      <c r="H8" s="35">
        <v>9</v>
      </c>
      <c r="I8" s="35">
        <v>9</v>
      </c>
      <c r="J8" s="35">
        <v>58</v>
      </c>
      <c r="K8" s="195"/>
      <c r="L8" s="212">
        <f t="shared" si="0"/>
        <v>109</v>
      </c>
      <c r="M8" s="212">
        <v>5</v>
      </c>
    </row>
    <row r="9" spans="1:13" ht="15.75" x14ac:dyDescent="0.25">
      <c r="A9" s="210" t="s">
        <v>18</v>
      </c>
      <c r="B9" s="208"/>
      <c r="C9" s="35"/>
      <c r="D9" s="35"/>
      <c r="E9" s="35"/>
      <c r="F9" s="35">
        <v>41</v>
      </c>
      <c r="G9" s="35">
        <v>4</v>
      </c>
      <c r="H9" s="35"/>
      <c r="I9" s="35">
        <v>17</v>
      </c>
      <c r="J9" s="35">
        <v>39</v>
      </c>
      <c r="K9" s="195"/>
      <c r="L9" s="212">
        <f t="shared" si="0"/>
        <v>101</v>
      </c>
      <c r="M9" s="212">
        <v>6</v>
      </c>
    </row>
    <row r="10" spans="1:13" ht="15.75" x14ac:dyDescent="0.25">
      <c r="A10" s="210" t="s">
        <v>100</v>
      </c>
      <c r="B10" s="208"/>
      <c r="C10" s="35"/>
      <c r="D10" s="35"/>
      <c r="E10" s="35"/>
      <c r="F10" s="35"/>
      <c r="G10" s="35"/>
      <c r="H10" s="35">
        <v>18</v>
      </c>
      <c r="I10" s="35">
        <v>42</v>
      </c>
      <c r="J10" s="35">
        <v>40</v>
      </c>
      <c r="K10" s="195"/>
      <c r="L10" s="212">
        <f t="shared" si="0"/>
        <v>100</v>
      </c>
      <c r="M10" s="212">
        <v>7</v>
      </c>
    </row>
    <row r="11" spans="1:13" ht="15.75" x14ac:dyDescent="0.25">
      <c r="A11" s="210" t="s">
        <v>130</v>
      </c>
      <c r="B11" s="208"/>
      <c r="C11" s="35">
        <v>12</v>
      </c>
      <c r="D11" s="35">
        <v>32</v>
      </c>
      <c r="E11" s="35"/>
      <c r="F11" s="35"/>
      <c r="G11" s="35">
        <v>23</v>
      </c>
      <c r="H11" s="35"/>
      <c r="I11" s="35">
        <v>20</v>
      </c>
      <c r="J11" s="35"/>
      <c r="K11" s="195"/>
      <c r="L11" s="212">
        <f t="shared" si="0"/>
        <v>87</v>
      </c>
      <c r="M11" s="212">
        <v>8</v>
      </c>
    </row>
    <row r="12" spans="1:13" ht="15.75" x14ac:dyDescent="0.25">
      <c r="A12" s="210" t="s">
        <v>232</v>
      </c>
      <c r="B12" s="209"/>
      <c r="C12" s="35"/>
      <c r="D12" s="35"/>
      <c r="E12" s="35">
        <v>13</v>
      </c>
      <c r="F12" s="35"/>
      <c r="G12" s="35"/>
      <c r="H12" s="35">
        <v>20</v>
      </c>
      <c r="I12" s="35"/>
      <c r="J12" s="35">
        <v>17</v>
      </c>
      <c r="K12" s="195"/>
      <c r="L12" s="212">
        <f t="shared" si="0"/>
        <v>50</v>
      </c>
      <c r="M12" s="212">
        <v>9</v>
      </c>
    </row>
    <row r="13" spans="1:13" ht="15.75" x14ac:dyDescent="0.25">
      <c r="A13" s="210" t="s">
        <v>172</v>
      </c>
      <c r="B13" s="42"/>
      <c r="C13" s="35">
        <v>4</v>
      </c>
      <c r="D13" s="35"/>
      <c r="E13" s="35"/>
      <c r="F13" s="35"/>
      <c r="G13" s="35"/>
      <c r="H13" s="35"/>
      <c r="I13" s="35"/>
      <c r="J13" s="35">
        <v>31</v>
      </c>
      <c r="K13" s="195"/>
      <c r="L13" s="212">
        <f t="shared" si="0"/>
        <v>35</v>
      </c>
      <c r="M13" s="212">
        <v>10</v>
      </c>
    </row>
    <row r="14" spans="1:13" ht="15.75" x14ac:dyDescent="0.25">
      <c r="A14" s="210" t="s">
        <v>178</v>
      </c>
      <c r="B14" s="42">
        <v>1</v>
      </c>
      <c r="C14" s="35"/>
      <c r="D14" s="35"/>
      <c r="E14" s="35">
        <v>14</v>
      </c>
      <c r="F14" s="35"/>
      <c r="G14" s="35"/>
      <c r="H14" s="35"/>
      <c r="I14" s="35"/>
      <c r="J14" s="35"/>
      <c r="K14" s="195"/>
      <c r="L14" s="212">
        <f t="shared" si="0"/>
        <v>15</v>
      </c>
      <c r="M14" s="212">
        <v>11</v>
      </c>
    </row>
    <row r="15" spans="1:13" ht="16.5" thickBot="1" x14ac:dyDescent="0.3">
      <c r="A15" s="211" t="s">
        <v>25</v>
      </c>
      <c r="B15" s="233"/>
      <c r="C15" s="46">
        <v>6</v>
      </c>
      <c r="D15" s="46"/>
      <c r="E15" s="46">
        <v>5</v>
      </c>
      <c r="F15" s="46"/>
      <c r="G15" s="46"/>
      <c r="H15" s="46"/>
      <c r="I15" s="46"/>
      <c r="J15" s="46"/>
      <c r="K15" s="196"/>
      <c r="L15" s="213">
        <f t="shared" si="0"/>
        <v>11</v>
      </c>
      <c r="M15" s="213">
        <v>12</v>
      </c>
    </row>
    <row r="17" spans="1:8" ht="15.75" x14ac:dyDescent="0.25">
      <c r="A17" s="181" t="s">
        <v>226</v>
      </c>
      <c r="H17" s="1"/>
    </row>
    <row r="18" spans="1:8" ht="15.75" x14ac:dyDescent="0.25">
      <c r="A18" s="19" t="s">
        <v>54</v>
      </c>
      <c r="H18" s="1"/>
    </row>
    <row r="19" spans="1:8" ht="15.75" x14ac:dyDescent="0.25">
      <c r="A19" s="19"/>
      <c r="H19" s="1"/>
    </row>
    <row r="20" spans="1:8" ht="15.75" x14ac:dyDescent="0.25">
      <c r="A20" s="19" t="s">
        <v>227</v>
      </c>
      <c r="H20" s="1"/>
    </row>
  </sheetData>
  <sortState ref="A3:M14">
    <sortCondition descending="1" ref="L3:L14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J21" sqref="J21"/>
    </sheetView>
  </sheetViews>
  <sheetFormatPr defaultRowHeight="15" x14ac:dyDescent="0.25"/>
  <cols>
    <col min="1" max="1" width="11.5703125" customWidth="1"/>
    <col min="2" max="2" width="20.42578125" customWidth="1"/>
    <col min="3" max="3" width="16" style="1" customWidth="1"/>
    <col min="4" max="4" width="19.7109375" style="148" customWidth="1"/>
    <col min="5" max="5" width="9.5703125" customWidth="1"/>
    <col min="6" max="6" width="15.5703125" customWidth="1"/>
    <col min="7" max="7" width="19.7109375" style="1" customWidth="1"/>
    <col min="8" max="8" width="23.28515625" customWidth="1"/>
  </cols>
  <sheetData>
    <row r="2" spans="1:11" ht="15.75" x14ac:dyDescent="0.25">
      <c r="A2" s="38" t="s">
        <v>11</v>
      </c>
      <c r="B2" s="19" t="s">
        <v>296</v>
      </c>
      <c r="C2" s="19"/>
      <c r="D2" s="11"/>
      <c r="E2" s="17"/>
      <c r="F2" s="17"/>
    </row>
    <row r="3" spans="1:11" ht="16.5" thickBot="1" x14ac:dyDescent="0.3">
      <c r="A3" s="18"/>
      <c r="B3" s="22"/>
      <c r="D3" s="149"/>
      <c r="E3" s="17"/>
      <c r="F3" s="17"/>
    </row>
    <row r="4" spans="1:11" ht="19.5" customHeight="1" thickBot="1" x14ac:dyDescent="0.3">
      <c r="A4" s="123" t="s">
        <v>241</v>
      </c>
      <c r="B4" s="17"/>
      <c r="C4" s="23"/>
      <c r="D4" s="149"/>
      <c r="F4" s="27"/>
      <c r="G4" s="252" t="s">
        <v>291</v>
      </c>
    </row>
    <row r="5" spans="1:11" ht="16.5" thickBot="1" x14ac:dyDescent="0.3">
      <c r="A5" s="64" t="s">
        <v>242</v>
      </c>
      <c r="B5" s="117" t="s">
        <v>0</v>
      </c>
      <c r="C5" s="66" t="s">
        <v>1</v>
      </c>
      <c r="D5" s="118" t="s">
        <v>2</v>
      </c>
      <c r="E5" s="118" t="s">
        <v>240</v>
      </c>
      <c r="F5" s="200" t="s">
        <v>294</v>
      </c>
      <c r="G5" s="246" t="s">
        <v>292</v>
      </c>
      <c r="I5" s="24"/>
      <c r="J5" s="24"/>
      <c r="K5" s="24"/>
    </row>
    <row r="6" spans="1:11" ht="15.75" x14ac:dyDescent="0.25">
      <c r="A6" s="54" t="s">
        <v>3</v>
      </c>
      <c r="B6" s="185" t="s">
        <v>196</v>
      </c>
      <c r="C6" s="55">
        <v>2009</v>
      </c>
      <c r="D6" s="186" t="s">
        <v>24</v>
      </c>
      <c r="E6" s="188">
        <v>1.4155092592592589E-3</v>
      </c>
      <c r="F6" s="115">
        <v>3</v>
      </c>
      <c r="G6" s="248">
        <v>4</v>
      </c>
    </row>
    <row r="7" spans="1:11" ht="15.75" x14ac:dyDescent="0.25">
      <c r="A7" s="42" t="s">
        <v>4</v>
      </c>
      <c r="B7" s="139" t="s">
        <v>197</v>
      </c>
      <c r="C7" s="34">
        <v>2009</v>
      </c>
      <c r="D7" s="165" t="s">
        <v>24</v>
      </c>
      <c r="E7" s="189">
        <v>1.6782407407407406E-3</v>
      </c>
      <c r="F7" s="113">
        <v>2</v>
      </c>
      <c r="G7" s="249">
        <v>2</v>
      </c>
    </row>
    <row r="8" spans="1:11" ht="16.5" thickBot="1" x14ac:dyDescent="0.3">
      <c r="A8" s="42" t="s">
        <v>5</v>
      </c>
      <c r="B8" s="139" t="s">
        <v>177</v>
      </c>
      <c r="C8" s="34">
        <v>2009</v>
      </c>
      <c r="D8" s="165" t="s">
        <v>178</v>
      </c>
      <c r="E8" s="189">
        <v>1.681712962962963E-3</v>
      </c>
      <c r="F8" s="113">
        <v>1</v>
      </c>
      <c r="G8" s="250">
        <v>1</v>
      </c>
      <c r="H8" s="24"/>
      <c r="I8" s="24"/>
      <c r="J8" s="24"/>
      <c r="K8" s="24"/>
    </row>
    <row r="9" spans="1:11" ht="16.5" thickBot="1" x14ac:dyDescent="0.3">
      <c r="A9" s="63"/>
      <c r="B9" s="12"/>
      <c r="C9" s="63"/>
      <c r="D9" s="48"/>
      <c r="E9" s="184"/>
      <c r="F9" s="63"/>
      <c r="H9" s="24"/>
      <c r="I9" s="26"/>
      <c r="J9" s="30"/>
      <c r="K9" s="24"/>
    </row>
    <row r="10" spans="1:11" ht="16.5" thickBot="1" x14ac:dyDescent="0.3">
      <c r="A10" s="64" t="s">
        <v>242</v>
      </c>
      <c r="B10" s="117" t="s">
        <v>0</v>
      </c>
      <c r="C10" s="66" t="s">
        <v>1</v>
      </c>
      <c r="D10" s="118" t="s">
        <v>2</v>
      </c>
      <c r="E10" s="118" t="s">
        <v>240</v>
      </c>
      <c r="F10" s="200" t="s">
        <v>294</v>
      </c>
      <c r="G10" s="253" t="s">
        <v>293</v>
      </c>
      <c r="H10" s="24"/>
      <c r="I10" s="26"/>
      <c r="J10" s="30"/>
      <c r="K10" s="24"/>
    </row>
    <row r="11" spans="1:11" ht="16.5" thickBot="1" x14ac:dyDescent="0.3">
      <c r="A11" s="43" t="s">
        <v>3</v>
      </c>
      <c r="B11" s="141" t="s">
        <v>57</v>
      </c>
      <c r="C11" s="44">
        <v>2010</v>
      </c>
      <c r="D11" s="187" t="s">
        <v>12</v>
      </c>
      <c r="E11" s="190">
        <v>2.135416666666667E-3</v>
      </c>
      <c r="F11" s="114">
        <v>1</v>
      </c>
      <c r="G11" s="251">
        <v>2</v>
      </c>
      <c r="H11" s="24"/>
      <c r="I11" s="26"/>
      <c r="J11" s="30"/>
      <c r="K11" s="24"/>
    </row>
    <row r="12" spans="1:11" ht="15.75" x14ac:dyDescent="0.25">
      <c r="A12" s="63"/>
      <c r="B12" s="12"/>
      <c r="C12" s="63"/>
      <c r="D12" s="48"/>
      <c r="E12" s="184"/>
      <c r="F12" s="63"/>
      <c r="H12" s="24"/>
      <c r="I12" s="26"/>
      <c r="J12" s="30"/>
      <c r="K12" s="24"/>
    </row>
    <row r="13" spans="1:11" ht="16.5" thickBot="1" x14ac:dyDescent="0.3">
      <c r="A13" s="63"/>
      <c r="B13" s="12"/>
      <c r="C13" s="63"/>
      <c r="D13" s="48"/>
      <c r="E13" s="184"/>
      <c r="F13" s="63"/>
      <c r="H13" s="24"/>
      <c r="I13" s="26"/>
      <c r="J13" s="30"/>
      <c r="K13" s="24"/>
    </row>
    <row r="14" spans="1:11" ht="16.5" thickBot="1" x14ac:dyDescent="0.3">
      <c r="A14" s="64" t="s">
        <v>242</v>
      </c>
      <c r="B14" s="117" t="s">
        <v>0</v>
      </c>
      <c r="C14" s="66" t="s">
        <v>1</v>
      </c>
      <c r="D14" s="118" t="s">
        <v>2</v>
      </c>
      <c r="E14" s="118" t="s">
        <v>240</v>
      </c>
      <c r="F14" s="200" t="s">
        <v>294</v>
      </c>
      <c r="G14" s="253" t="s">
        <v>293</v>
      </c>
      <c r="H14" s="24"/>
      <c r="I14" s="26"/>
      <c r="J14" s="30"/>
      <c r="K14" s="24"/>
    </row>
    <row r="15" spans="1:11" ht="16.5" thickBot="1" x14ac:dyDescent="0.3">
      <c r="A15" s="42" t="s">
        <v>3</v>
      </c>
      <c r="B15" s="47" t="s">
        <v>56</v>
      </c>
      <c r="C15" s="34">
        <v>2011</v>
      </c>
      <c r="D15" s="165" t="s">
        <v>12</v>
      </c>
      <c r="E15" s="189">
        <v>1.7905092592592591E-3</v>
      </c>
      <c r="F15" s="113">
        <v>1</v>
      </c>
      <c r="G15" s="251">
        <v>2</v>
      </c>
      <c r="H15" s="24"/>
      <c r="I15" s="26"/>
      <c r="J15" s="30"/>
      <c r="K15" s="24"/>
    </row>
    <row r="16" spans="1:11" ht="16.5" thickBot="1" x14ac:dyDescent="0.3">
      <c r="A16" s="63"/>
      <c r="B16" s="12"/>
      <c r="C16" s="63"/>
      <c r="D16" s="48"/>
      <c r="E16" s="184"/>
      <c r="F16" s="63"/>
      <c r="H16" s="24"/>
      <c r="I16" s="26"/>
      <c r="J16" s="30"/>
      <c r="K16" s="24"/>
    </row>
    <row r="17" spans="1:11" ht="16.5" thickBot="1" x14ac:dyDescent="0.3">
      <c r="A17" s="123" t="s">
        <v>241</v>
      </c>
      <c r="B17" s="12"/>
      <c r="C17" s="63"/>
      <c r="D17" s="48"/>
      <c r="E17" s="184"/>
      <c r="F17" s="63"/>
      <c r="G17" s="252" t="s">
        <v>291</v>
      </c>
      <c r="H17" s="24"/>
      <c r="I17" s="26"/>
      <c r="J17" s="30"/>
      <c r="K17" s="24"/>
    </row>
    <row r="18" spans="1:11" ht="16.5" thickBot="1" x14ac:dyDescent="0.3">
      <c r="A18" s="64" t="s">
        <v>242</v>
      </c>
      <c r="B18" s="117" t="s">
        <v>0</v>
      </c>
      <c r="C18" s="66" t="s">
        <v>1</v>
      </c>
      <c r="D18" s="118" t="s">
        <v>2</v>
      </c>
      <c r="E18" s="118" t="s">
        <v>240</v>
      </c>
      <c r="F18" s="200" t="s">
        <v>294</v>
      </c>
      <c r="G18" s="246" t="s">
        <v>292</v>
      </c>
    </row>
    <row r="19" spans="1:11" ht="15.75" x14ac:dyDescent="0.25">
      <c r="A19" s="54" t="s">
        <v>3</v>
      </c>
      <c r="B19" s="124" t="s">
        <v>194</v>
      </c>
      <c r="C19" s="140">
        <v>2009</v>
      </c>
      <c r="D19" s="191" t="s">
        <v>24</v>
      </c>
      <c r="E19" s="188">
        <v>1.5706018518518519E-3</v>
      </c>
      <c r="F19" s="240">
        <v>3</v>
      </c>
      <c r="G19" s="248">
        <v>4</v>
      </c>
    </row>
    <row r="20" spans="1:11" ht="15.75" x14ac:dyDescent="0.25">
      <c r="A20" s="42" t="s">
        <v>4</v>
      </c>
      <c r="B20" s="45" t="s">
        <v>193</v>
      </c>
      <c r="C20" s="127">
        <v>2009</v>
      </c>
      <c r="D20" s="192" t="s">
        <v>24</v>
      </c>
      <c r="E20" s="189">
        <v>1.7245370370370372E-3</v>
      </c>
      <c r="F20" s="241">
        <v>2</v>
      </c>
      <c r="G20" s="249">
        <v>2</v>
      </c>
    </row>
    <row r="21" spans="1:11" ht="16.5" thickBot="1" x14ac:dyDescent="0.3">
      <c r="A21" s="42" t="s">
        <v>5</v>
      </c>
      <c r="B21" s="45" t="s">
        <v>58</v>
      </c>
      <c r="C21" s="127">
        <v>2009</v>
      </c>
      <c r="D21" s="192" t="s">
        <v>59</v>
      </c>
      <c r="E21" s="189">
        <v>1.943287037037037E-3</v>
      </c>
      <c r="F21" s="242">
        <v>1</v>
      </c>
      <c r="G21" s="250">
        <v>1</v>
      </c>
    </row>
    <row r="22" spans="1:11" ht="15.75" thickBot="1" x14ac:dyDescent="0.3">
      <c r="A22" s="23"/>
    </row>
    <row r="23" spans="1:11" ht="16.5" thickBot="1" x14ac:dyDescent="0.3">
      <c r="A23" s="64" t="s">
        <v>242</v>
      </c>
      <c r="B23" s="117" t="s">
        <v>0</v>
      </c>
      <c r="C23" s="66" t="s">
        <v>1</v>
      </c>
      <c r="D23" s="118" t="s">
        <v>2</v>
      </c>
      <c r="E23" s="118" t="s">
        <v>240</v>
      </c>
      <c r="F23" s="200" t="s">
        <v>294</v>
      </c>
      <c r="G23" s="247" t="s">
        <v>293</v>
      </c>
    </row>
    <row r="24" spans="1:11" ht="15.75" x14ac:dyDescent="0.25">
      <c r="A24" s="42" t="s">
        <v>3</v>
      </c>
      <c r="B24" s="45" t="s">
        <v>297</v>
      </c>
      <c r="C24" s="127">
        <v>2010</v>
      </c>
      <c r="D24" s="192" t="s">
        <v>12</v>
      </c>
      <c r="E24" s="189">
        <v>1.6145833333333333E-3</v>
      </c>
      <c r="F24" s="241">
        <v>4</v>
      </c>
      <c r="G24" s="248">
        <v>5</v>
      </c>
    </row>
    <row r="25" spans="1:11" ht="15.75" x14ac:dyDescent="0.25">
      <c r="A25" s="42" t="s">
        <v>4</v>
      </c>
      <c r="B25" s="45" t="s">
        <v>195</v>
      </c>
      <c r="C25" s="127">
        <v>2010</v>
      </c>
      <c r="D25" s="192" t="s">
        <v>24</v>
      </c>
      <c r="E25" s="189">
        <v>1.8576388888888887E-3</v>
      </c>
      <c r="F25" s="241">
        <v>3</v>
      </c>
      <c r="G25" s="249">
        <v>3</v>
      </c>
    </row>
    <row r="26" spans="1:11" ht="15.75" x14ac:dyDescent="0.25">
      <c r="A26" s="42" t="s">
        <v>5</v>
      </c>
      <c r="B26" s="45" t="s">
        <v>237</v>
      </c>
      <c r="C26" s="127">
        <v>2010</v>
      </c>
      <c r="D26" s="192" t="s">
        <v>12</v>
      </c>
      <c r="E26" s="189">
        <v>2.2002314814814814E-3</v>
      </c>
      <c r="F26" s="241">
        <v>2</v>
      </c>
      <c r="G26" s="249">
        <v>2</v>
      </c>
    </row>
    <row r="27" spans="1:11" ht="16.5" thickBot="1" x14ac:dyDescent="0.3">
      <c r="A27" s="43" t="s">
        <v>6</v>
      </c>
      <c r="B27" s="141" t="s">
        <v>113</v>
      </c>
      <c r="C27" s="142">
        <v>2010</v>
      </c>
      <c r="D27" s="193" t="s">
        <v>12</v>
      </c>
      <c r="E27" s="190">
        <v>2.2337962962962967E-3</v>
      </c>
      <c r="F27" s="243">
        <v>1</v>
      </c>
      <c r="G27" s="250">
        <v>1</v>
      </c>
    </row>
    <row r="28" spans="1:11" x14ac:dyDescent="0.25">
      <c r="A28" s="23"/>
    </row>
    <row r="29" spans="1:11" ht="15.75" x14ac:dyDescent="0.25">
      <c r="A29" s="23"/>
      <c r="B29" s="197" t="s">
        <v>243</v>
      </c>
    </row>
    <row r="30" spans="1:11" ht="15.75" thickBot="1" x14ac:dyDescent="0.3">
      <c r="C30" s="29"/>
    </row>
    <row r="31" spans="1:11" ht="15.75" x14ac:dyDescent="0.25">
      <c r="B31" s="199" t="s">
        <v>244</v>
      </c>
      <c r="C31" s="200" t="s">
        <v>294</v>
      </c>
    </row>
    <row r="32" spans="1:11" ht="15.75" x14ac:dyDescent="0.25">
      <c r="B32" s="150" t="s">
        <v>12</v>
      </c>
      <c r="C32" s="195">
        <f>F11+F15+F24+F26+F27</f>
        <v>9</v>
      </c>
    </row>
    <row r="33" spans="2:3" ht="15.75" x14ac:dyDescent="0.25">
      <c r="B33" s="150" t="s">
        <v>24</v>
      </c>
      <c r="C33" s="195">
        <f>F6+F7+F19+F20+F25</f>
        <v>13</v>
      </c>
    </row>
    <row r="34" spans="2:3" ht="15.75" x14ac:dyDescent="0.25">
      <c r="B34" s="201" t="s">
        <v>178</v>
      </c>
      <c r="C34" s="195">
        <v>1</v>
      </c>
    </row>
    <row r="35" spans="2:3" ht="16.5" thickBot="1" x14ac:dyDescent="0.3">
      <c r="B35" s="141" t="s">
        <v>59</v>
      </c>
      <c r="C35" s="196">
        <v>1</v>
      </c>
    </row>
  </sheetData>
  <sortState ref="A13:L19">
    <sortCondition ref="E13:E19"/>
  </sortState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17" sqref="F17"/>
    </sheetView>
  </sheetViews>
  <sheetFormatPr defaultRowHeight="15" x14ac:dyDescent="0.25"/>
  <cols>
    <col min="1" max="1" width="12.5703125" customWidth="1"/>
    <col min="2" max="2" width="24" customWidth="1"/>
    <col min="3" max="3" width="15.7109375" style="1" customWidth="1"/>
    <col min="4" max="4" width="19.85546875" customWidth="1"/>
    <col min="5" max="5" width="9.140625" style="24"/>
    <col min="6" max="6" width="15.5703125" customWidth="1"/>
    <col min="7" max="7" width="19.42578125" style="1" customWidth="1"/>
  </cols>
  <sheetData>
    <row r="1" spans="1:8" ht="15.75" x14ac:dyDescent="0.25">
      <c r="A1" s="59" t="s">
        <v>64</v>
      </c>
      <c r="B1" s="19" t="s">
        <v>63</v>
      </c>
      <c r="C1" s="19"/>
      <c r="D1" s="11"/>
      <c r="G1" s="23"/>
      <c r="H1" s="17"/>
    </row>
    <row r="2" spans="1:8" ht="16.5" thickBot="1" x14ac:dyDescent="0.3">
      <c r="A2" s="18"/>
      <c r="B2" s="52"/>
      <c r="C2" s="19"/>
      <c r="D2" s="11"/>
      <c r="F2" s="11"/>
      <c r="G2" s="23"/>
      <c r="H2" s="17"/>
    </row>
    <row r="3" spans="1:8" ht="16.5" thickBot="1" x14ac:dyDescent="0.3">
      <c r="A3" s="123" t="s">
        <v>241</v>
      </c>
      <c r="B3" s="11"/>
      <c r="C3" s="21"/>
      <c r="D3" s="11"/>
      <c r="E3" s="13"/>
      <c r="F3" s="11"/>
      <c r="G3" s="252" t="s">
        <v>291</v>
      </c>
      <c r="H3" s="17"/>
    </row>
    <row r="4" spans="1:8" ht="16.5" thickBot="1" x14ac:dyDescent="0.3">
      <c r="A4" s="64" t="s">
        <v>242</v>
      </c>
      <c r="B4" s="122" t="s">
        <v>0</v>
      </c>
      <c r="C4" s="66" t="s">
        <v>1</v>
      </c>
      <c r="D4" s="118" t="s">
        <v>2</v>
      </c>
      <c r="F4" s="200" t="s">
        <v>294</v>
      </c>
      <c r="G4" s="258" t="s">
        <v>292</v>
      </c>
      <c r="H4" s="17"/>
    </row>
    <row r="5" spans="1:8" ht="15.75" x14ac:dyDescent="0.25">
      <c r="A5" s="54" t="s">
        <v>3</v>
      </c>
      <c r="B5" s="140" t="s">
        <v>72</v>
      </c>
      <c r="C5" s="55">
        <v>2008</v>
      </c>
      <c r="D5" s="153" t="s">
        <v>71</v>
      </c>
      <c r="E5" s="188">
        <v>2.5706018518518521E-3</v>
      </c>
      <c r="F5" s="255">
        <v>7</v>
      </c>
      <c r="G5" s="260">
        <v>8</v>
      </c>
      <c r="H5" s="17"/>
    </row>
    <row r="6" spans="1:8" ht="15.75" x14ac:dyDescent="0.25">
      <c r="A6" s="42" t="s">
        <v>4</v>
      </c>
      <c r="B6" s="61" t="s">
        <v>73</v>
      </c>
      <c r="C6" s="34">
        <v>2008</v>
      </c>
      <c r="D6" s="61" t="s">
        <v>25</v>
      </c>
      <c r="E6" s="189">
        <v>2.5787037037037037E-3</v>
      </c>
      <c r="F6" s="256">
        <v>6</v>
      </c>
      <c r="G6" s="249">
        <v>6</v>
      </c>
    </row>
    <row r="7" spans="1:8" ht="15.75" x14ac:dyDescent="0.25">
      <c r="A7" s="42" t="s">
        <v>5</v>
      </c>
      <c r="B7" s="61" t="s">
        <v>70</v>
      </c>
      <c r="C7" s="34">
        <v>2008</v>
      </c>
      <c r="D7" s="61" t="s">
        <v>71</v>
      </c>
      <c r="E7" s="189">
        <v>2.6342592592592594E-3</v>
      </c>
      <c r="F7" s="257">
        <v>5</v>
      </c>
      <c r="G7" s="249">
        <v>5</v>
      </c>
      <c r="H7" s="17"/>
    </row>
    <row r="8" spans="1:8" ht="15.75" x14ac:dyDescent="0.25">
      <c r="A8" s="42" t="s">
        <v>6</v>
      </c>
      <c r="B8" s="61" t="s">
        <v>176</v>
      </c>
      <c r="C8" s="34">
        <v>2008</v>
      </c>
      <c r="D8" s="61" t="s">
        <v>172</v>
      </c>
      <c r="E8" s="189">
        <v>2.7129629629629626E-3</v>
      </c>
      <c r="F8" s="257">
        <v>4</v>
      </c>
      <c r="G8" s="249">
        <v>4</v>
      </c>
      <c r="H8" s="17"/>
    </row>
    <row r="9" spans="1:8" ht="15.75" x14ac:dyDescent="0.25">
      <c r="A9" s="42" t="s">
        <v>7</v>
      </c>
      <c r="B9" s="128" t="s">
        <v>66</v>
      </c>
      <c r="C9" s="37">
        <v>2008</v>
      </c>
      <c r="D9" s="127" t="s">
        <v>65</v>
      </c>
      <c r="E9" s="189">
        <v>2.7719907407407411E-3</v>
      </c>
      <c r="F9" s="257">
        <v>3</v>
      </c>
      <c r="G9" s="249">
        <v>3</v>
      </c>
    </row>
    <row r="10" spans="1:8" ht="15.75" x14ac:dyDescent="0.25">
      <c r="A10" s="42" t="s">
        <v>8</v>
      </c>
      <c r="B10" s="128" t="s">
        <v>198</v>
      </c>
      <c r="C10" s="37">
        <v>2008</v>
      </c>
      <c r="D10" s="127" t="s">
        <v>24</v>
      </c>
      <c r="E10" s="189">
        <v>3.2835648148148151E-3</v>
      </c>
      <c r="F10" s="257">
        <v>2</v>
      </c>
      <c r="G10" s="249">
        <v>2</v>
      </c>
    </row>
    <row r="11" spans="1:8" ht="16.5" thickBot="1" x14ac:dyDescent="0.3">
      <c r="A11" s="42" t="s">
        <v>9</v>
      </c>
      <c r="B11" s="127" t="s">
        <v>67</v>
      </c>
      <c r="C11" s="37">
        <v>2008</v>
      </c>
      <c r="D11" s="127" t="s">
        <v>65</v>
      </c>
      <c r="E11" s="189">
        <v>3.7245370370370371E-3</v>
      </c>
      <c r="F11" s="257">
        <v>1</v>
      </c>
      <c r="G11" s="261">
        <v>1</v>
      </c>
    </row>
    <row r="13" spans="1:8" ht="15.75" x14ac:dyDescent="0.25">
      <c r="B13" s="197" t="s">
        <v>243</v>
      </c>
    </row>
    <row r="14" spans="1:8" ht="15.75" thickBot="1" x14ac:dyDescent="0.3">
      <c r="C14" s="29"/>
    </row>
    <row r="15" spans="1:8" ht="16.5" thickBot="1" x14ac:dyDescent="0.3">
      <c r="B15" s="203" t="s">
        <v>244</v>
      </c>
      <c r="C15" s="200" t="s">
        <v>294</v>
      </c>
    </row>
    <row r="16" spans="1:8" ht="15.75" x14ac:dyDescent="0.25">
      <c r="B16" s="138" t="s">
        <v>71</v>
      </c>
      <c r="C16" s="194">
        <f>F5+F7</f>
        <v>12</v>
      </c>
    </row>
    <row r="17" spans="2:3" ht="15.75" x14ac:dyDescent="0.25">
      <c r="B17" s="150" t="s">
        <v>24</v>
      </c>
      <c r="C17" s="195">
        <v>2</v>
      </c>
    </row>
    <row r="18" spans="2:3" ht="15.75" x14ac:dyDescent="0.25">
      <c r="B18" s="47" t="s">
        <v>25</v>
      </c>
      <c r="C18" s="195">
        <v>6</v>
      </c>
    </row>
    <row r="19" spans="2:3" ht="15.75" x14ac:dyDescent="0.25">
      <c r="B19" s="45" t="s">
        <v>65</v>
      </c>
      <c r="C19" s="195">
        <v>4</v>
      </c>
    </row>
    <row r="20" spans="2:3" ht="16.5" thickBot="1" x14ac:dyDescent="0.3">
      <c r="B20" s="53" t="s">
        <v>172</v>
      </c>
      <c r="C20" s="196">
        <v>4</v>
      </c>
    </row>
  </sheetData>
  <sortState ref="A5:I11">
    <sortCondition ref="E5:E11"/>
  </sortState>
  <pageMargins left="0.7" right="0.7" top="0.78740157499999996" bottom="0.78740157499999996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7" sqref="J7"/>
    </sheetView>
  </sheetViews>
  <sheetFormatPr defaultRowHeight="15" x14ac:dyDescent="0.25"/>
  <cols>
    <col min="2" max="2" width="18" customWidth="1"/>
    <col min="3" max="3" width="16.5703125" customWidth="1"/>
    <col min="4" max="4" width="17" customWidth="1"/>
    <col min="6" max="6" width="15.85546875" customWidth="1"/>
    <col min="7" max="7" width="22.42578125" style="1" customWidth="1"/>
  </cols>
  <sheetData>
    <row r="1" spans="1:7" ht="15.75" x14ac:dyDescent="0.25">
      <c r="A1" s="59" t="s">
        <v>74</v>
      </c>
      <c r="B1" s="19" t="s">
        <v>63</v>
      </c>
      <c r="C1" s="19"/>
      <c r="D1" s="11"/>
      <c r="E1" s="24"/>
    </row>
    <row r="2" spans="1:7" ht="16.5" thickBot="1" x14ac:dyDescent="0.3">
      <c r="B2" s="52"/>
      <c r="C2" s="19"/>
      <c r="D2" s="11"/>
      <c r="E2" s="24"/>
    </row>
    <row r="3" spans="1:7" ht="16.5" thickBot="1" x14ac:dyDescent="0.3">
      <c r="A3" s="144" t="s">
        <v>85</v>
      </c>
      <c r="B3" s="11"/>
      <c r="C3" s="21"/>
      <c r="D3" s="11"/>
      <c r="E3" s="13"/>
      <c r="G3" s="252" t="s">
        <v>291</v>
      </c>
    </row>
    <row r="4" spans="1:7" ht="16.5" thickBot="1" x14ac:dyDescent="0.3">
      <c r="A4" s="64" t="s">
        <v>242</v>
      </c>
      <c r="B4" s="125" t="s">
        <v>0</v>
      </c>
      <c r="C4" s="125" t="s">
        <v>1</v>
      </c>
      <c r="D4" s="125" t="s">
        <v>2</v>
      </c>
      <c r="E4" s="118" t="s">
        <v>240</v>
      </c>
      <c r="F4" s="200" t="s">
        <v>294</v>
      </c>
      <c r="G4" s="258" t="s">
        <v>292</v>
      </c>
    </row>
    <row r="5" spans="1:7" ht="15.75" x14ac:dyDescent="0.25">
      <c r="A5" s="54" t="s">
        <v>3</v>
      </c>
      <c r="B5" s="140" t="s">
        <v>23</v>
      </c>
      <c r="C5" s="50">
        <v>2007</v>
      </c>
      <c r="D5" s="140" t="s">
        <v>12</v>
      </c>
      <c r="E5" s="188">
        <v>2.4768518518518516E-3</v>
      </c>
      <c r="F5" s="240">
        <v>14</v>
      </c>
      <c r="G5" s="260">
        <v>13</v>
      </c>
    </row>
    <row r="6" spans="1:7" ht="15.75" x14ac:dyDescent="0.25">
      <c r="A6" s="42" t="s">
        <v>4</v>
      </c>
      <c r="B6" s="127" t="s">
        <v>75</v>
      </c>
      <c r="C6" s="37">
        <v>2007</v>
      </c>
      <c r="D6" s="127" t="s">
        <v>76</v>
      </c>
      <c r="E6" s="189">
        <v>2.480324074074074E-3</v>
      </c>
      <c r="F6" s="241">
        <v>13</v>
      </c>
      <c r="G6" s="249">
        <v>11</v>
      </c>
    </row>
    <row r="7" spans="1:7" ht="15.75" x14ac:dyDescent="0.25">
      <c r="A7" s="42" t="s">
        <v>5</v>
      </c>
      <c r="B7" s="128" t="s">
        <v>77</v>
      </c>
      <c r="C7" s="37">
        <v>2007</v>
      </c>
      <c r="D7" s="127" t="s">
        <v>76</v>
      </c>
      <c r="E7" s="189">
        <v>2.4861111111111112E-3</v>
      </c>
      <c r="F7" s="241">
        <v>12</v>
      </c>
      <c r="G7" s="249">
        <v>10</v>
      </c>
    </row>
    <row r="8" spans="1:7" ht="15.75" x14ac:dyDescent="0.25">
      <c r="A8" s="42" t="s">
        <v>6</v>
      </c>
      <c r="B8" s="198" t="s">
        <v>199</v>
      </c>
      <c r="C8" s="206">
        <v>2007</v>
      </c>
      <c r="D8" s="198" t="s">
        <v>24</v>
      </c>
      <c r="E8" s="189">
        <v>2.5289351851851853E-3</v>
      </c>
      <c r="F8" s="241">
        <v>11</v>
      </c>
      <c r="G8" s="249">
        <v>9</v>
      </c>
    </row>
    <row r="9" spans="1:7" ht="15.75" x14ac:dyDescent="0.25">
      <c r="A9" s="42" t="s">
        <v>7</v>
      </c>
      <c r="B9" s="61" t="s">
        <v>80</v>
      </c>
      <c r="C9" s="34">
        <v>2007</v>
      </c>
      <c r="D9" s="61" t="s">
        <v>81</v>
      </c>
      <c r="E9" s="189">
        <v>2.5902777777777777E-3</v>
      </c>
      <c r="F9" s="241">
        <v>10</v>
      </c>
      <c r="G9" s="249">
        <v>8</v>
      </c>
    </row>
    <row r="10" spans="1:7" ht="15.75" x14ac:dyDescent="0.25">
      <c r="A10" s="42" t="s">
        <v>8</v>
      </c>
      <c r="B10" s="127" t="s">
        <v>83</v>
      </c>
      <c r="C10" s="37">
        <v>2007</v>
      </c>
      <c r="D10" s="127" t="s">
        <v>59</v>
      </c>
      <c r="E10" s="189">
        <v>2.6192129629629625E-3</v>
      </c>
      <c r="F10" s="241">
        <v>9</v>
      </c>
      <c r="G10" s="249">
        <v>7</v>
      </c>
    </row>
    <row r="11" spans="1:7" ht="15.75" x14ac:dyDescent="0.25">
      <c r="A11" s="42" t="s">
        <v>9</v>
      </c>
      <c r="B11" s="127" t="s">
        <v>84</v>
      </c>
      <c r="C11" s="37">
        <v>2007</v>
      </c>
      <c r="D11" s="127" t="s">
        <v>59</v>
      </c>
      <c r="E11" s="189">
        <v>2.6365740740740742E-3</v>
      </c>
      <c r="F11" s="241">
        <v>8</v>
      </c>
      <c r="G11" s="249">
        <v>6</v>
      </c>
    </row>
    <row r="12" spans="1:7" ht="15.75" x14ac:dyDescent="0.25">
      <c r="A12" s="42" t="s">
        <v>10</v>
      </c>
      <c r="B12" s="61" t="s">
        <v>69</v>
      </c>
      <c r="C12" s="34">
        <v>2007</v>
      </c>
      <c r="D12" s="61" t="s">
        <v>65</v>
      </c>
      <c r="E12" s="189">
        <v>2.6481481481481482E-3</v>
      </c>
      <c r="F12" s="241">
        <v>7</v>
      </c>
      <c r="G12" s="249">
        <v>5</v>
      </c>
    </row>
    <row r="13" spans="1:7" ht="15.75" x14ac:dyDescent="0.25">
      <c r="A13" s="42" t="s">
        <v>254</v>
      </c>
      <c r="B13" s="61" t="s">
        <v>200</v>
      </c>
      <c r="C13" s="34">
        <v>2007</v>
      </c>
      <c r="D13" s="61" t="s">
        <v>24</v>
      </c>
      <c r="E13" s="189">
        <v>2.6527777777777782E-3</v>
      </c>
      <c r="F13" s="241">
        <v>6</v>
      </c>
      <c r="G13" s="249">
        <v>4</v>
      </c>
    </row>
    <row r="14" spans="1:7" ht="15.75" x14ac:dyDescent="0.25">
      <c r="A14" s="42" t="s">
        <v>255</v>
      </c>
      <c r="B14" s="127" t="s">
        <v>201</v>
      </c>
      <c r="C14" s="37">
        <v>2007</v>
      </c>
      <c r="D14" s="205" t="s">
        <v>12</v>
      </c>
      <c r="E14" s="189">
        <v>2.7083333333333334E-3</v>
      </c>
      <c r="F14" s="241">
        <v>5</v>
      </c>
      <c r="G14" s="249">
        <v>3</v>
      </c>
    </row>
    <row r="15" spans="1:7" ht="15.75" x14ac:dyDescent="0.25">
      <c r="A15" s="42" t="s">
        <v>256</v>
      </c>
      <c r="B15" s="127" t="s">
        <v>78</v>
      </c>
      <c r="C15" s="37">
        <v>2007</v>
      </c>
      <c r="D15" s="127" t="s">
        <v>76</v>
      </c>
      <c r="E15" s="189">
        <v>2.7314814814814819E-3</v>
      </c>
      <c r="F15" s="241">
        <v>4</v>
      </c>
      <c r="G15" s="249">
        <v>2</v>
      </c>
    </row>
    <row r="16" spans="1:7" ht="16.5" thickBot="1" x14ac:dyDescent="0.3">
      <c r="A16" s="43" t="s">
        <v>257</v>
      </c>
      <c r="B16" s="278" t="s">
        <v>79</v>
      </c>
      <c r="C16" s="126">
        <v>2007</v>
      </c>
      <c r="D16" s="142" t="s">
        <v>76</v>
      </c>
      <c r="E16" s="190">
        <v>2.7337962962962962E-3</v>
      </c>
      <c r="F16" s="243">
        <v>3</v>
      </c>
      <c r="G16" s="250">
        <v>1</v>
      </c>
    </row>
    <row r="17" spans="1:7" ht="15.75" x14ac:dyDescent="0.25">
      <c r="A17" s="214" t="s">
        <v>258</v>
      </c>
      <c r="B17" s="275" t="s">
        <v>82</v>
      </c>
      <c r="C17" s="276">
        <v>2007</v>
      </c>
      <c r="D17" s="275" t="s">
        <v>59</v>
      </c>
      <c r="E17" s="277">
        <v>2.7893518518518519E-3</v>
      </c>
      <c r="F17" s="273">
        <v>2</v>
      </c>
      <c r="G17" s="245"/>
    </row>
    <row r="18" spans="1:7" ht="16.5" thickBot="1" x14ac:dyDescent="0.3">
      <c r="A18" s="42" t="s">
        <v>259</v>
      </c>
      <c r="B18" s="142" t="s">
        <v>68</v>
      </c>
      <c r="C18" s="126">
        <v>2007</v>
      </c>
      <c r="D18" s="142" t="s">
        <v>65</v>
      </c>
      <c r="E18" s="190">
        <v>2.9456018518518516E-3</v>
      </c>
      <c r="F18" s="243">
        <v>1</v>
      </c>
      <c r="G18" s="244"/>
    </row>
    <row r="20" spans="1:7" ht="15.75" x14ac:dyDescent="0.25">
      <c r="B20" s="197" t="s">
        <v>243</v>
      </c>
      <c r="C20" s="1"/>
    </row>
    <row r="21" spans="1:7" ht="15.75" thickBot="1" x14ac:dyDescent="0.3">
      <c r="C21" s="29"/>
    </row>
    <row r="22" spans="1:7" ht="16.5" thickBot="1" x14ac:dyDescent="0.3">
      <c r="B22" s="203" t="s">
        <v>244</v>
      </c>
      <c r="C22" s="200" t="s">
        <v>294</v>
      </c>
    </row>
    <row r="23" spans="1:7" ht="15.75" x14ac:dyDescent="0.25">
      <c r="B23" s="124" t="s">
        <v>65</v>
      </c>
      <c r="C23" s="194">
        <f>F12+F18</f>
        <v>8</v>
      </c>
    </row>
    <row r="24" spans="1:7" ht="15.75" x14ac:dyDescent="0.25">
      <c r="B24" s="45" t="s">
        <v>76</v>
      </c>
      <c r="C24" s="195">
        <f>F6+F7+F15+F16</f>
        <v>32</v>
      </c>
    </row>
    <row r="25" spans="1:7" ht="15.75" x14ac:dyDescent="0.25">
      <c r="B25" s="45" t="s">
        <v>59</v>
      </c>
      <c r="C25" s="195">
        <f>F10+F11+F17</f>
        <v>19</v>
      </c>
    </row>
    <row r="26" spans="1:7" ht="15.75" x14ac:dyDescent="0.25">
      <c r="B26" s="207" t="s">
        <v>12</v>
      </c>
      <c r="C26" s="195">
        <f>F5+F14</f>
        <v>19</v>
      </c>
    </row>
    <row r="27" spans="1:7" ht="15.75" x14ac:dyDescent="0.25">
      <c r="B27" s="47" t="s">
        <v>81</v>
      </c>
      <c r="C27" s="195">
        <f>F9</f>
        <v>10</v>
      </c>
    </row>
    <row r="28" spans="1:7" ht="16.5" thickBot="1" x14ac:dyDescent="0.3">
      <c r="B28" s="53" t="s">
        <v>24</v>
      </c>
      <c r="C28" s="196">
        <f>F13+F8</f>
        <v>17</v>
      </c>
    </row>
  </sheetData>
  <sortState ref="A5:G18">
    <sortCondition ref="E5:E18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13" sqref="I13"/>
    </sheetView>
  </sheetViews>
  <sheetFormatPr defaultRowHeight="15" x14ac:dyDescent="0.25"/>
  <cols>
    <col min="1" max="1" width="17.140625" customWidth="1"/>
    <col min="2" max="2" width="22.7109375" customWidth="1"/>
    <col min="3" max="3" width="15.85546875" style="1" customWidth="1"/>
    <col min="4" max="4" width="18.85546875" customWidth="1"/>
    <col min="6" max="6" width="15.7109375" customWidth="1"/>
    <col min="7" max="7" width="21.42578125" style="1" customWidth="1"/>
  </cols>
  <sheetData>
    <row r="1" spans="1:7" ht="15.75" x14ac:dyDescent="0.25">
      <c r="A1" s="51" t="s">
        <v>220</v>
      </c>
      <c r="B1" s="19" t="s">
        <v>63</v>
      </c>
      <c r="C1" s="19"/>
      <c r="D1" s="11"/>
      <c r="E1" s="2"/>
    </row>
    <row r="2" spans="1:7" ht="16.5" thickBot="1" x14ac:dyDescent="0.3">
      <c r="A2" s="4"/>
      <c r="B2" s="3"/>
      <c r="C2" s="7"/>
      <c r="D2" s="2"/>
      <c r="E2" s="2"/>
    </row>
    <row r="3" spans="1:7" ht="16.5" thickBot="1" x14ac:dyDescent="0.3">
      <c r="A3" s="112" t="s">
        <v>241</v>
      </c>
      <c r="B3" s="31"/>
      <c r="C3" s="16"/>
      <c r="D3" s="31"/>
      <c r="G3" s="252" t="s">
        <v>291</v>
      </c>
    </row>
    <row r="4" spans="1:7" ht="16.5" thickBot="1" x14ac:dyDescent="0.3">
      <c r="A4" s="64" t="s">
        <v>242</v>
      </c>
      <c r="B4" s="56" t="s">
        <v>0</v>
      </c>
      <c r="C4" s="49" t="s">
        <v>1</v>
      </c>
      <c r="D4" s="57" t="s">
        <v>2</v>
      </c>
      <c r="E4" s="118" t="s">
        <v>240</v>
      </c>
      <c r="F4" s="200" t="s">
        <v>294</v>
      </c>
      <c r="G4" s="258" t="s">
        <v>292</v>
      </c>
    </row>
    <row r="5" spans="1:7" ht="15.75" x14ac:dyDescent="0.25">
      <c r="A5" s="54" t="s">
        <v>3</v>
      </c>
      <c r="B5" s="140" t="s">
        <v>179</v>
      </c>
      <c r="C5" s="217">
        <v>2008</v>
      </c>
      <c r="D5" s="140" t="s">
        <v>178</v>
      </c>
      <c r="E5" s="188">
        <v>2.6527777777777782E-3</v>
      </c>
      <c r="F5" s="240">
        <v>14</v>
      </c>
      <c r="G5" s="260">
        <v>13</v>
      </c>
    </row>
    <row r="6" spans="1:7" ht="15.75" x14ac:dyDescent="0.25">
      <c r="A6" s="42" t="s">
        <v>4</v>
      </c>
      <c r="B6" s="61" t="s">
        <v>236</v>
      </c>
      <c r="C6" s="34">
        <v>2008</v>
      </c>
      <c r="D6" s="61" t="s">
        <v>232</v>
      </c>
      <c r="E6" s="189">
        <v>2.6597222222222226E-3</v>
      </c>
      <c r="F6" s="241">
        <v>13</v>
      </c>
      <c r="G6" s="249">
        <v>11</v>
      </c>
    </row>
    <row r="7" spans="1:7" ht="15.75" x14ac:dyDescent="0.25">
      <c r="A7" s="42" t="s">
        <v>5</v>
      </c>
      <c r="B7" s="127" t="s">
        <v>101</v>
      </c>
      <c r="C7" s="37">
        <v>2008</v>
      </c>
      <c r="D7" s="127" t="s">
        <v>12</v>
      </c>
      <c r="E7" s="189">
        <v>2.6608796296296294E-3</v>
      </c>
      <c r="F7" s="241">
        <v>12</v>
      </c>
      <c r="G7" s="249">
        <v>10</v>
      </c>
    </row>
    <row r="8" spans="1:7" ht="15.75" x14ac:dyDescent="0.25">
      <c r="A8" s="42" t="s">
        <v>6</v>
      </c>
      <c r="B8" s="127" t="s">
        <v>298</v>
      </c>
      <c r="C8" s="37">
        <v>2008</v>
      </c>
      <c r="D8" s="205" t="s">
        <v>12</v>
      </c>
      <c r="E8" s="189">
        <v>2.7060185185185186E-3</v>
      </c>
      <c r="F8" s="241">
        <v>11</v>
      </c>
      <c r="G8" s="249">
        <v>9</v>
      </c>
    </row>
    <row r="9" spans="1:7" ht="15.75" x14ac:dyDescent="0.25">
      <c r="A9" s="42" t="s">
        <v>7</v>
      </c>
      <c r="B9" s="127" t="s">
        <v>106</v>
      </c>
      <c r="C9" s="151">
        <v>2008</v>
      </c>
      <c r="D9" s="127" t="s">
        <v>12</v>
      </c>
      <c r="E9" s="189">
        <v>2.7592592592592595E-3</v>
      </c>
      <c r="F9" s="241">
        <v>10</v>
      </c>
      <c r="G9" s="249">
        <v>8</v>
      </c>
    </row>
    <row r="10" spans="1:7" ht="15.75" x14ac:dyDescent="0.25">
      <c r="A10" s="42" t="s">
        <v>8</v>
      </c>
      <c r="B10" s="127" t="s">
        <v>93</v>
      </c>
      <c r="C10" s="34">
        <v>2008</v>
      </c>
      <c r="D10" s="127" t="s">
        <v>94</v>
      </c>
      <c r="E10" s="189">
        <v>2.7662037037037034E-3</v>
      </c>
      <c r="F10" s="241">
        <v>9</v>
      </c>
      <c r="G10" s="249">
        <v>7</v>
      </c>
    </row>
    <row r="11" spans="1:7" ht="15.75" x14ac:dyDescent="0.25">
      <c r="A11" s="42" t="s">
        <v>9</v>
      </c>
      <c r="B11" s="198" t="s">
        <v>231</v>
      </c>
      <c r="C11" s="34">
        <v>2008</v>
      </c>
      <c r="D11" s="198" t="s">
        <v>12</v>
      </c>
      <c r="E11" s="189">
        <v>2.8252314814814811E-3</v>
      </c>
      <c r="F11" s="241">
        <v>8</v>
      </c>
      <c r="G11" s="249">
        <v>6</v>
      </c>
    </row>
    <row r="12" spans="1:7" ht="15.75" x14ac:dyDescent="0.25">
      <c r="A12" s="42" t="s">
        <v>10</v>
      </c>
      <c r="B12" s="127" t="s">
        <v>103</v>
      </c>
      <c r="C12" s="37">
        <v>2008</v>
      </c>
      <c r="D12" s="127" t="s">
        <v>12</v>
      </c>
      <c r="E12" s="189">
        <v>2.9062499999999995E-3</v>
      </c>
      <c r="F12" s="241">
        <v>7</v>
      </c>
      <c r="G12" s="249">
        <v>5</v>
      </c>
    </row>
    <row r="13" spans="1:7" ht="15.75" x14ac:dyDescent="0.25">
      <c r="A13" s="42" t="s">
        <v>254</v>
      </c>
      <c r="B13" s="198" t="s">
        <v>188</v>
      </c>
      <c r="C13" s="34">
        <v>2008</v>
      </c>
      <c r="D13" s="198" t="s">
        <v>24</v>
      </c>
      <c r="E13" s="189">
        <v>3.0069444444444445E-3</v>
      </c>
      <c r="F13" s="241">
        <v>6</v>
      </c>
      <c r="G13" s="249">
        <v>4</v>
      </c>
    </row>
    <row r="14" spans="1:7" ht="15.75" x14ac:dyDescent="0.25">
      <c r="A14" s="42" t="s">
        <v>255</v>
      </c>
      <c r="B14" s="127" t="s">
        <v>92</v>
      </c>
      <c r="C14" s="37">
        <v>2008</v>
      </c>
      <c r="D14" s="127" t="s">
        <v>25</v>
      </c>
      <c r="E14" s="189">
        <v>3.0393518518518521E-3</v>
      </c>
      <c r="F14" s="241">
        <v>5</v>
      </c>
      <c r="G14" s="249">
        <v>3</v>
      </c>
    </row>
    <row r="15" spans="1:7" ht="15.75" x14ac:dyDescent="0.25">
      <c r="A15" s="42" t="s">
        <v>256</v>
      </c>
      <c r="B15" s="127" t="s">
        <v>105</v>
      </c>
      <c r="C15" s="34">
        <v>2008</v>
      </c>
      <c r="D15" s="127" t="s">
        <v>12</v>
      </c>
      <c r="E15" s="189">
        <v>3.0717592592592589E-3</v>
      </c>
      <c r="F15" s="241">
        <v>4</v>
      </c>
      <c r="G15" s="249">
        <v>2</v>
      </c>
    </row>
    <row r="16" spans="1:7" ht="16.5" thickBot="1" x14ac:dyDescent="0.3">
      <c r="A16" s="43" t="s">
        <v>257</v>
      </c>
      <c r="B16" s="142" t="s">
        <v>104</v>
      </c>
      <c r="C16" s="44">
        <v>2008</v>
      </c>
      <c r="D16" s="142" t="s">
        <v>12</v>
      </c>
      <c r="E16" s="190">
        <v>3.0833333333333338E-3</v>
      </c>
      <c r="F16" s="243">
        <v>3</v>
      </c>
      <c r="G16" s="250">
        <v>1</v>
      </c>
    </row>
    <row r="17" spans="1:7" ht="15.75" x14ac:dyDescent="0.25">
      <c r="A17" s="214" t="s">
        <v>258</v>
      </c>
      <c r="B17" s="275" t="s">
        <v>102</v>
      </c>
      <c r="C17" s="276">
        <v>2008</v>
      </c>
      <c r="D17" s="275" t="s">
        <v>12</v>
      </c>
      <c r="E17" s="277">
        <v>3.1863425925925926E-3</v>
      </c>
      <c r="F17" s="273">
        <v>2</v>
      </c>
      <c r="G17" s="279"/>
    </row>
    <row r="18" spans="1:7" ht="16.5" thickBot="1" x14ac:dyDescent="0.3">
      <c r="A18" s="43" t="s">
        <v>259</v>
      </c>
      <c r="B18" s="142" t="s">
        <v>88</v>
      </c>
      <c r="C18" s="126">
        <v>2008</v>
      </c>
      <c r="D18" s="142" t="s">
        <v>65</v>
      </c>
      <c r="E18" s="190">
        <v>3.2268518518518518E-3</v>
      </c>
      <c r="F18" s="243">
        <v>1</v>
      </c>
      <c r="G18" s="264"/>
    </row>
    <row r="19" spans="1:7" ht="15.75" x14ac:dyDescent="0.25">
      <c r="A19" s="8"/>
    </row>
    <row r="20" spans="1:7" ht="15.75" x14ac:dyDescent="0.25">
      <c r="A20" s="8"/>
      <c r="B20" s="197" t="s">
        <v>243</v>
      </c>
    </row>
    <row r="21" spans="1:7" ht="15.75" thickBot="1" x14ac:dyDescent="0.3">
      <c r="C21" s="29"/>
    </row>
    <row r="22" spans="1:7" ht="16.5" thickBot="1" x14ac:dyDescent="0.3">
      <c r="B22" s="203" t="s">
        <v>244</v>
      </c>
      <c r="C22" s="200" t="s">
        <v>294</v>
      </c>
    </row>
    <row r="23" spans="1:7" ht="15.75" x14ac:dyDescent="0.25">
      <c r="B23" s="124" t="s">
        <v>65</v>
      </c>
      <c r="C23" s="194">
        <f>F18</f>
        <v>1</v>
      </c>
    </row>
    <row r="24" spans="1:7" ht="15.75" x14ac:dyDescent="0.25">
      <c r="B24" s="45" t="s">
        <v>178</v>
      </c>
      <c r="C24" s="195">
        <f>F5</f>
        <v>14</v>
      </c>
    </row>
    <row r="25" spans="1:7" ht="15.75" x14ac:dyDescent="0.25">
      <c r="B25" s="45" t="s">
        <v>232</v>
      </c>
      <c r="C25" s="195">
        <f>F6</f>
        <v>13</v>
      </c>
    </row>
    <row r="26" spans="1:7" ht="15.75" x14ac:dyDescent="0.25">
      <c r="B26" s="207" t="s">
        <v>12</v>
      </c>
      <c r="C26" s="195">
        <f>F7+F8+F9+F11+F12+F15+F16+F17</f>
        <v>57</v>
      </c>
    </row>
    <row r="27" spans="1:7" ht="15.75" x14ac:dyDescent="0.25">
      <c r="B27" s="47" t="s">
        <v>81</v>
      </c>
      <c r="C27" s="195">
        <f>F10</f>
        <v>9</v>
      </c>
    </row>
    <row r="28" spans="1:7" ht="15.75" x14ac:dyDescent="0.25">
      <c r="B28" s="47" t="s">
        <v>24</v>
      </c>
      <c r="C28" s="195">
        <f>F13</f>
        <v>6</v>
      </c>
    </row>
    <row r="29" spans="1:7" ht="15.75" thickBot="1" x14ac:dyDescent="0.3">
      <c r="B29" s="145" t="s">
        <v>25</v>
      </c>
      <c r="C29" s="196">
        <v>5</v>
      </c>
    </row>
  </sheetData>
  <sortState ref="A5:G18">
    <sortCondition ref="E5:E18"/>
  </sortState>
  <pageMargins left="0.7" right="0.7" top="0.78740157499999996" bottom="0.78740157499999996" header="0.3" footer="0.3"/>
  <pageSetup paperSize="9" orientation="portrait" horizontalDpi="1200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J10" sqref="J10"/>
    </sheetView>
  </sheetViews>
  <sheetFormatPr defaultRowHeight="15.75" x14ac:dyDescent="0.25"/>
  <cols>
    <col min="1" max="1" width="16.7109375" customWidth="1"/>
    <col min="2" max="2" width="22.85546875" customWidth="1"/>
    <col min="3" max="3" width="16.140625" style="21" customWidth="1"/>
    <col min="4" max="4" width="19.42578125" customWidth="1"/>
    <col min="6" max="6" width="14.7109375" customWidth="1"/>
    <col min="7" max="7" width="21.7109375" customWidth="1"/>
    <col min="8" max="8" width="10" customWidth="1"/>
  </cols>
  <sheetData>
    <row r="1" spans="1:13" ht="16.5" thickBot="1" x14ac:dyDescent="0.3">
      <c r="A1" s="59" t="s">
        <v>87</v>
      </c>
      <c r="B1" s="19" t="s">
        <v>63</v>
      </c>
      <c r="C1" s="19"/>
      <c r="D1" s="11"/>
      <c r="E1" s="11"/>
      <c r="F1" s="17"/>
      <c r="G1" s="17"/>
    </row>
    <row r="2" spans="1:13" ht="16.5" thickBot="1" x14ac:dyDescent="0.3">
      <c r="A2" s="18"/>
      <c r="B2" s="19"/>
      <c r="D2" s="11"/>
      <c r="E2" s="11"/>
      <c r="F2" s="17"/>
      <c r="G2" s="252" t="s">
        <v>291</v>
      </c>
    </row>
    <row r="3" spans="1:13" ht="16.5" thickBot="1" x14ac:dyDescent="0.3">
      <c r="A3" s="143" t="s">
        <v>242</v>
      </c>
      <c r="B3" s="117" t="s">
        <v>0</v>
      </c>
      <c r="C3" s="66" t="s">
        <v>1</v>
      </c>
      <c r="D3" s="118" t="s">
        <v>2</v>
      </c>
      <c r="E3" s="118" t="s">
        <v>240</v>
      </c>
      <c r="F3" s="200" t="s">
        <v>294</v>
      </c>
      <c r="G3" s="258" t="s">
        <v>292</v>
      </c>
      <c r="H3" s="24"/>
      <c r="I3" s="24"/>
      <c r="J3" s="24"/>
      <c r="K3" s="24"/>
      <c r="L3" s="24"/>
      <c r="M3" s="24"/>
    </row>
    <row r="4" spans="1:13" x14ac:dyDescent="0.25">
      <c r="A4" s="54" t="s">
        <v>3</v>
      </c>
      <c r="B4" s="221" t="s">
        <v>182</v>
      </c>
      <c r="C4" s="55">
        <v>2007</v>
      </c>
      <c r="D4" s="221" t="s">
        <v>24</v>
      </c>
      <c r="E4" s="222">
        <v>2.414351851851852E-3</v>
      </c>
      <c r="F4" s="240">
        <v>23</v>
      </c>
      <c r="G4" s="260">
        <v>13</v>
      </c>
    </row>
    <row r="5" spans="1:13" x14ac:dyDescent="0.25">
      <c r="A5" s="42" t="s">
        <v>4</v>
      </c>
      <c r="B5" s="61" t="s">
        <v>181</v>
      </c>
      <c r="C5" s="34">
        <v>2007</v>
      </c>
      <c r="D5" s="61" t="s">
        <v>24</v>
      </c>
      <c r="E5" s="219">
        <v>2.4594907407407408E-3</v>
      </c>
      <c r="F5" s="241">
        <v>22</v>
      </c>
      <c r="G5" s="249">
        <v>11</v>
      </c>
    </row>
    <row r="6" spans="1:13" x14ac:dyDescent="0.25">
      <c r="A6" s="42" t="s">
        <v>5</v>
      </c>
      <c r="B6" s="127" t="s">
        <v>185</v>
      </c>
      <c r="C6" s="34">
        <v>2007</v>
      </c>
      <c r="D6" s="127" t="s">
        <v>18</v>
      </c>
      <c r="E6" s="219">
        <v>2.5358796296296297E-3</v>
      </c>
      <c r="F6" s="241">
        <v>21</v>
      </c>
      <c r="G6" s="249">
        <v>10</v>
      </c>
    </row>
    <row r="7" spans="1:13" x14ac:dyDescent="0.25">
      <c r="A7" s="42" t="s">
        <v>6</v>
      </c>
      <c r="B7" s="127" t="s">
        <v>20</v>
      </c>
      <c r="C7" s="34">
        <v>2007</v>
      </c>
      <c r="D7" s="127" t="s">
        <v>12</v>
      </c>
      <c r="E7" s="219">
        <v>2.538194444444444E-3</v>
      </c>
      <c r="F7" s="241">
        <v>20</v>
      </c>
      <c r="G7" s="249">
        <v>9</v>
      </c>
    </row>
    <row r="8" spans="1:13" x14ac:dyDescent="0.25">
      <c r="A8" s="42" t="s">
        <v>7</v>
      </c>
      <c r="B8" s="61" t="s">
        <v>110</v>
      </c>
      <c r="C8" s="34">
        <v>2007</v>
      </c>
      <c r="D8" s="61" t="s">
        <v>12</v>
      </c>
      <c r="E8" s="219">
        <v>2.5694444444444445E-3</v>
      </c>
      <c r="F8" s="241">
        <v>19</v>
      </c>
      <c r="G8" s="249">
        <v>8</v>
      </c>
    </row>
    <row r="9" spans="1:13" x14ac:dyDescent="0.25">
      <c r="A9" s="42" t="s">
        <v>8</v>
      </c>
      <c r="B9" s="127" t="s">
        <v>21</v>
      </c>
      <c r="C9" s="34">
        <v>2007</v>
      </c>
      <c r="D9" s="127" t="s">
        <v>12</v>
      </c>
      <c r="E9" s="219">
        <v>2.5914351851851849E-3</v>
      </c>
      <c r="F9" s="241">
        <v>18</v>
      </c>
      <c r="G9" s="249">
        <v>7</v>
      </c>
    </row>
    <row r="10" spans="1:13" x14ac:dyDescent="0.25">
      <c r="A10" s="42" t="s">
        <v>9</v>
      </c>
      <c r="B10" s="127" t="s">
        <v>90</v>
      </c>
      <c r="C10" s="34">
        <v>2007</v>
      </c>
      <c r="D10" s="127" t="s">
        <v>65</v>
      </c>
      <c r="E10" s="219">
        <v>2.5983796296296297E-3</v>
      </c>
      <c r="F10" s="241">
        <v>17</v>
      </c>
      <c r="G10" s="249">
        <v>6</v>
      </c>
    </row>
    <row r="11" spans="1:13" x14ac:dyDescent="0.25">
      <c r="A11" s="42" t="s">
        <v>10</v>
      </c>
      <c r="B11" s="61" t="s">
        <v>35</v>
      </c>
      <c r="C11" s="34">
        <v>2007</v>
      </c>
      <c r="D11" s="61" t="s">
        <v>12</v>
      </c>
      <c r="E11" s="219">
        <v>2.6412037037037033E-3</v>
      </c>
      <c r="F11" s="241">
        <v>16</v>
      </c>
      <c r="G11" s="249">
        <v>5</v>
      </c>
    </row>
    <row r="12" spans="1:13" x14ac:dyDescent="0.25">
      <c r="A12" s="42" t="s">
        <v>254</v>
      </c>
      <c r="B12" s="127" t="s">
        <v>184</v>
      </c>
      <c r="C12" s="34">
        <v>2007</v>
      </c>
      <c r="D12" s="205" t="s">
        <v>24</v>
      </c>
      <c r="E12" s="219">
        <v>2.6817129629629634E-3</v>
      </c>
      <c r="F12" s="241">
        <v>15</v>
      </c>
      <c r="G12" s="249">
        <v>4</v>
      </c>
    </row>
    <row r="13" spans="1:13" x14ac:dyDescent="0.25">
      <c r="A13" s="42" t="s">
        <v>255</v>
      </c>
      <c r="B13" s="127" t="s">
        <v>95</v>
      </c>
      <c r="C13" s="34">
        <v>2007</v>
      </c>
      <c r="D13" s="127" t="s">
        <v>96</v>
      </c>
      <c r="E13" s="219">
        <v>2.6840277777777778E-3</v>
      </c>
      <c r="F13" s="242">
        <v>14</v>
      </c>
      <c r="G13" s="249">
        <v>3</v>
      </c>
    </row>
    <row r="14" spans="1:13" x14ac:dyDescent="0.25">
      <c r="A14" s="42" t="s">
        <v>256</v>
      </c>
      <c r="B14" s="127" t="s">
        <v>98</v>
      </c>
      <c r="C14" s="34">
        <v>2007</v>
      </c>
      <c r="D14" s="205" t="s">
        <v>59</v>
      </c>
      <c r="E14" s="219">
        <v>2.6863425925925926E-3</v>
      </c>
      <c r="F14" s="242">
        <v>13</v>
      </c>
      <c r="G14" s="249">
        <v>2</v>
      </c>
    </row>
    <row r="15" spans="1:13" ht="16.5" thickBot="1" x14ac:dyDescent="0.3">
      <c r="A15" s="43" t="s">
        <v>257</v>
      </c>
      <c r="B15" s="142" t="s">
        <v>99</v>
      </c>
      <c r="C15" s="44">
        <v>2007</v>
      </c>
      <c r="D15" s="281" t="s">
        <v>59</v>
      </c>
      <c r="E15" s="220">
        <v>2.7129629629629626E-3</v>
      </c>
      <c r="F15" s="265">
        <v>12</v>
      </c>
      <c r="G15" s="250">
        <v>1</v>
      </c>
    </row>
    <row r="16" spans="1:13" x14ac:dyDescent="0.25">
      <c r="A16" s="214" t="s">
        <v>258</v>
      </c>
      <c r="B16" s="270" t="s">
        <v>186</v>
      </c>
      <c r="C16" s="271">
        <v>2007</v>
      </c>
      <c r="D16" s="270" t="s">
        <v>18</v>
      </c>
      <c r="E16" s="280">
        <v>2.7256944444444442E-3</v>
      </c>
      <c r="F16" s="273">
        <v>11</v>
      </c>
      <c r="G16" s="279"/>
    </row>
    <row r="17" spans="1:13" x14ac:dyDescent="0.25">
      <c r="A17" s="42" t="s">
        <v>259</v>
      </c>
      <c r="B17" s="127" t="s">
        <v>183</v>
      </c>
      <c r="C17" s="34">
        <v>2007</v>
      </c>
      <c r="D17" s="127" t="s">
        <v>24</v>
      </c>
      <c r="E17" s="219">
        <v>2.7731481481481478E-3</v>
      </c>
      <c r="F17" s="241">
        <v>10</v>
      </c>
      <c r="G17" s="263"/>
    </row>
    <row r="18" spans="1:13" x14ac:dyDescent="0.25">
      <c r="A18" s="42" t="s">
        <v>260</v>
      </c>
      <c r="B18" s="198" t="s">
        <v>187</v>
      </c>
      <c r="C18" s="34">
        <v>2007</v>
      </c>
      <c r="D18" s="198" t="s">
        <v>18</v>
      </c>
      <c r="E18" s="219">
        <v>2.7847222222222219E-3</v>
      </c>
      <c r="F18" s="242">
        <v>9</v>
      </c>
      <c r="G18" s="266"/>
    </row>
    <row r="19" spans="1:13" x14ac:dyDescent="0.25">
      <c r="A19" s="42" t="s">
        <v>261</v>
      </c>
      <c r="B19" s="127" t="s">
        <v>97</v>
      </c>
      <c r="C19" s="34">
        <v>2007</v>
      </c>
      <c r="D19" s="127" t="s">
        <v>59</v>
      </c>
      <c r="E19" s="219">
        <v>2.8344907407407412E-3</v>
      </c>
      <c r="F19" s="241">
        <v>8</v>
      </c>
      <c r="G19" s="259"/>
    </row>
    <row r="20" spans="1:13" x14ac:dyDescent="0.25">
      <c r="A20" s="42" t="s">
        <v>262</v>
      </c>
      <c r="B20" s="127" t="s">
        <v>108</v>
      </c>
      <c r="C20" s="37">
        <v>2007</v>
      </c>
      <c r="D20" s="205" t="s">
        <v>12</v>
      </c>
      <c r="E20" s="189">
        <v>2.8530092592592596E-3</v>
      </c>
      <c r="F20" s="241">
        <v>7</v>
      </c>
      <c r="G20" s="259"/>
      <c r="J20" s="24"/>
      <c r="K20" s="32"/>
      <c r="L20" s="24"/>
      <c r="M20" s="24"/>
    </row>
    <row r="21" spans="1:13" x14ac:dyDescent="0.25">
      <c r="A21" s="42" t="s">
        <v>263</v>
      </c>
      <c r="B21" s="127" t="s">
        <v>91</v>
      </c>
      <c r="C21" s="34">
        <v>2007</v>
      </c>
      <c r="D21" s="205" t="s">
        <v>65</v>
      </c>
      <c r="E21" s="219">
        <v>2.871527777777778E-3</v>
      </c>
      <c r="F21" s="241">
        <v>6</v>
      </c>
      <c r="G21" s="266"/>
    </row>
    <row r="22" spans="1:13" x14ac:dyDescent="0.25">
      <c r="A22" s="42" t="s">
        <v>264</v>
      </c>
      <c r="B22" s="127" t="s">
        <v>89</v>
      </c>
      <c r="C22" s="34">
        <v>2007</v>
      </c>
      <c r="D22" s="205" t="s">
        <v>65</v>
      </c>
      <c r="E22" s="219">
        <v>2.8900462962962968E-3</v>
      </c>
      <c r="F22" s="241">
        <v>5</v>
      </c>
      <c r="G22" s="259"/>
    </row>
    <row r="23" spans="1:13" x14ac:dyDescent="0.25">
      <c r="A23" s="42" t="s">
        <v>265</v>
      </c>
      <c r="B23" s="127" t="s">
        <v>112</v>
      </c>
      <c r="C23" s="34">
        <v>2007</v>
      </c>
      <c r="D23" s="127" t="s">
        <v>12</v>
      </c>
      <c r="E23" s="219">
        <v>2.9675925925925929E-3</v>
      </c>
      <c r="F23" s="241">
        <v>4</v>
      </c>
      <c r="G23" s="259"/>
      <c r="M23" s="24"/>
    </row>
    <row r="24" spans="1:13" x14ac:dyDescent="0.25">
      <c r="A24" s="42" t="s">
        <v>266</v>
      </c>
      <c r="B24" s="127" t="s">
        <v>109</v>
      </c>
      <c r="C24" s="37">
        <v>2007</v>
      </c>
      <c r="D24" s="127" t="s">
        <v>12</v>
      </c>
      <c r="E24" s="219">
        <v>3.0162037037037037E-3</v>
      </c>
      <c r="F24" s="241">
        <v>3</v>
      </c>
      <c r="G24" s="259"/>
      <c r="J24" s="24"/>
      <c r="K24" s="32"/>
      <c r="L24" s="24"/>
      <c r="M24" s="24"/>
    </row>
    <row r="25" spans="1:13" x14ac:dyDescent="0.25">
      <c r="A25" s="42" t="s">
        <v>267</v>
      </c>
      <c r="B25" s="127" t="s">
        <v>111</v>
      </c>
      <c r="C25" s="34">
        <v>2007</v>
      </c>
      <c r="D25" s="205" t="s">
        <v>12</v>
      </c>
      <c r="E25" s="219">
        <v>3.3298611111111111E-3</v>
      </c>
      <c r="F25" s="241">
        <v>2</v>
      </c>
      <c r="G25" s="259"/>
      <c r="J25" s="24"/>
      <c r="K25" s="24"/>
      <c r="L25" s="24"/>
      <c r="M25" s="24"/>
    </row>
    <row r="26" spans="1:13" ht="16.5" thickBot="1" x14ac:dyDescent="0.3">
      <c r="A26" s="43" t="s">
        <v>268</v>
      </c>
      <c r="B26" s="142" t="s">
        <v>107</v>
      </c>
      <c r="C26" s="44">
        <v>2007</v>
      </c>
      <c r="D26" s="142" t="s">
        <v>12</v>
      </c>
      <c r="E26" s="220">
        <v>3.363425925925926E-3</v>
      </c>
      <c r="F26" s="265">
        <v>1</v>
      </c>
      <c r="G26" s="267"/>
    </row>
    <row r="28" spans="1:13" x14ac:dyDescent="0.25">
      <c r="B28" s="197" t="s">
        <v>243</v>
      </c>
      <c r="C28" s="1"/>
    </row>
    <row r="29" spans="1:13" thickBot="1" x14ac:dyDescent="0.3">
      <c r="C29" s="29"/>
    </row>
    <row r="30" spans="1:13" ht="16.5" thickBot="1" x14ac:dyDescent="0.3">
      <c r="B30" s="203" t="s">
        <v>244</v>
      </c>
      <c r="C30" s="200" t="s">
        <v>294</v>
      </c>
    </row>
    <row r="31" spans="1:13" x14ac:dyDescent="0.25">
      <c r="B31" s="124" t="s">
        <v>65</v>
      </c>
      <c r="C31" s="194">
        <f>F10+F21+F22</f>
        <v>28</v>
      </c>
    </row>
    <row r="32" spans="1:13" x14ac:dyDescent="0.25">
      <c r="B32" s="45" t="s">
        <v>59</v>
      </c>
      <c r="C32" s="195">
        <f>F14+F15+F19</f>
        <v>33</v>
      </c>
    </row>
    <row r="33" spans="2:3" x14ac:dyDescent="0.25">
      <c r="B33" s="45" t="s">
        <v>18</v>
      </c>
      <c r="C33" s="195">
        <f>F6+F16+F18</f>
        <v>41</v>
      </c>
    </row>
    <row r="34" spans="2:3" x14ac:dyDescent="0.25">
      <c r="B34" s="207" t="s">
        <v>12</v>
      </c>
      <c r="C34" s="195">
        <f>F7+F8+F9+F11+F20+F23+F24+F25+F26</f>
        <v>90</v>
      </c>
    </row>
    <row r="35" spans="2:3" x14ac:dyDescent="0.25">
      <c r="B35" s="47" t="s">
        <v>81</v>
      </c>
      <c r="C35" s="195">
        <f>F13</f>
        <v>14</v>
      </c>
    </row>
    <row r="36" spans="2:3" x14ac:dyDescent="0.25">
      <c r="B36" s="47" t="s">
        <v>24</v>
      </c>
      <c r="C36" s="195">
        <f>F4+F5+F12+F17</f>
        <v>70</v>
      </c>
    </row>
  </sheetData>
  <sortState ref="A4:N26">
    <sortCondition ref="E4:E26"/>
  </sortState>
  <pageMargins left="0.7" right="0.7" top="0.78740157499999996" bottom="0.78740157499999996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4" sqref="F4"/>
    </sheetView>
  </sheetViews>
  <sheetFormatPr defaultRowHeight="15" x14ac:dyDescent="0.25"/>
  <cols>
    <col min="1" max="1" width="18.5703125" customWidth="1"/>
    <col min="2" max="2" width="20.28515625" customWidth="1"/>
    <col min="3" max="3" width="15.7109375" style="1" customWidth="1"/>
    <col min="4" max="4" width="19.28515625" customWidth="1"/>
    <col min="6" max="6" width="15.5703125" customWidth="1"/>
    <col min="7" max="7" width="19.140625" customWidth="1"/>
    <col min="8" max="8" width="14.85546875" customWidth="1"/>
    <col min="10" max="10" width="16.7109375" customWidth="1"/>
  </cols>
  <sheetData>
    <row r="1" spans="1:13" ht="15.75" x14ac:dyDescent="0.25">
      <c r="A1" s="59" t="s">
        <v>114</v>
      </c>
      <c r="B1" s="19" t="s">
        <v>115</v>
      </c>
      <c r="C1" s="20"/>
      <c r="D1" s="11"/>
      <c r="E1" s="11"/>
    </row>
    <row r="2" spans="1:13" ht="16.5" thickBot="1" x14ac:dyDescent="0.3">
      <c r="A2" s="18"/>
      <c r="B2" s="62"/>
      <c r="C2" s="20"/>
      <c r="D2" s="21"/>
      <c r="E2" s="11"/>
    </row>
    <row r="3" spans="1:13" ht="16.5" thickBot="1" x14ac:dyDescent="0.3">
      <c r="A3" s="123" t="s">
        <v>241</v>
      </c>
      <c r="B3" s="11"/>
      <c r="C3" s="21"/>
      <c r="D3" s="11"/>
      <c r="E3" s="11"/>
      <c r="F3" s="24"/>
      <c r="G3" s="252" t="s">
        <v>291</v>
      </c>
      <c r="H3" s="24"/>
      <c r="I3" s="24"/>
      <c r="J3" s="24"/>
    </row>
    <row r="4" spans="1:13" ht="16.5" thickBot="1" x14ac:dyDescent="0.3">
      <c r="A4" s="64" t="s">
        <v>242</v>
      </c>
      <c r="B4" s="117" t="s">
        <v>0</v>
      </c>
      <c r="C4" s="66" t="s">
        <v>1</v>
      </c>
      <c r="D4" s="118" t="s">
        <v>2</v>
      </c>
      <c r="E4" s="118" t="s">
        <v>240</v>
      </c>
      <c r="F4" s="200" t="s">
        <v>294</v>
      </c>
      <c r="G4" s="258" t="s">
        <v>292</v>
      </c>
      <c r="H4" s="24"/>
      <c r="I4" s="24"/>
      <c r="J4" s="24"/>
    </row>
    <row r="5" spans="1:13" ht="15.75" x14ac:dyDescent="0.25">
      <c r="A5" s="54" t="s">
        <v>3</v>
      </c>
      <c r="B5" s="140" t="s">
        <v>202</v>
      </c>
      <c r="C5" s="50">
        <v>2006</v>
      </c>
      <c r="D5" s="140" t="s">
        <v>24</v>
      </c>
      <c r="E5" s="223">
        <v>3.914351851851852E-3</v>
      </c>
      <c r="F5" s="194">
        <v>10</v>
      </c>
      <c r="G5" s="260">
        <v>11</v>
      </c>
    </row>
    <row r="6" spans="1:13" ht="15.75" x14ac:dyDescent="0.25">
      <c r="A6" s="42" t="s">
        <v>4</v>
      </c>
      <c r="B6" s="127" t="s">
        <v>128</v>
      </c>
      <c r="C6" s="37">
        <v>2006</v>
      </c>
      <c r="D6" s="127" t="s">
        <v>12</v>
      </c>
      <c r="E6" s="224">
        <v>4.0057870370370377E-3</v>
      </c>
      <c r="F6" s="195">
        <v>9</v>
      </c>
      <c r="G6" s="249">
        <v>9</v>
      </c>
      <c r="H6" s="24"/>
      <c r="I6" s="24"/>
      <c r="J6" s="24"/>
    </row>
    <row r="7" spans="1:13" ht="15.75" x14ac:dyDescent="0.25">
      <c r="A7" s="42" t="s">
        <v>5</v>
      </c>
      <c r="B7" s="127" t="s">
        <v>125</v>
      </c>
      <c r="C7" s="37">
        <v>2006</v>
      </c>
      <c r="D7" s="127" t="s">
        <v>76</v>
      </c>
      <c r="E7" s="224">
        <v>4.0810185185185185E-3</v>
      </c>
      <c r="F7" s="195">
        <v>8</v>
      </c>
      <c r="G7" s="249">
        <v>8</v>
      </c>
    </row>
    <row r="8" spans="1:13" ht="15.75" x14ac:dyDescent="0.25">
      <c r="A8" s="42" t="s">
        <v>6</v>
      </c>
      <c r="B8" s="61" t="s">
        <v>127</v>
      </c>
      <c r="C8" s="37">
        <v>2006</v>
      </c>
      <c r="D8" s="61" t="s">
        <v>76</v>
      </c>
      <c r="E8" s="224">
        <v>4.155092592592593E-3</v>
      </c>
      <c r="F8" s="195">
        <v>7</v>
      </c>
      <c r="G8" s="249">
        <v>7</v>
      </c>
    </row>
    <row r="9" spans="1:13" ht="15.75" x14ac:dyDescent="0.25">
      <c r="A9" s="42" t="s">
        <v>7</v>
      </c>
      <c r="B9" s="127" t="s">
        <v>126</v>
      </c>
      <c r="C9" s="37">
        <v>2006</v>
      </c>
      <c r="D9" s="127" t="s">
        <v>76</v>
      </c>
      <c r="E9" s="224">
        <v>4.177083333333333E-3</v>
      </c>
      <c r="F9" s="195">
        <v>6</v>
      </c>
      <c r="G9" s="249">
        <v>6</v>
      </c>
    </row>
    <row r="10" spans="1:13" ht="15.75" x14ac:dyDescent="0.25">
      <c r="A10" s="42" t="s">
        <v>8</v>
      </c>
      <c r="B10" s="127" t="s">
        <v>203</v>
      </c>
      <c r="C10" s="37">
        <v>2006</v>
      </c>
      <c r="D10" s="127" t="s">
        <v>24</v>
      </c>
      <c r="E10" s="219">
        <v>4.1793981481481482E-3</v>
      </c>
      <c r="F10" s="195">
        <v>5</v>
      </c>
      <c r="G10" s="249">
        <v>5</v>
      </c>
      <c r="H10" s="24"/>
      <c r="I10" s="24"/>
      <c r="J10" s="24"/>
      <c r="K10" s="24"/>
      <c r="L10" s="24"/>
      <c r="M10" s="24"/>
    </row>
    <row r="11" spans="1:13" ht="15.75" x14ac:dyDescent="0.25">
      <c r="A11" s="42" t="s">
        <v>9</v>
      </c>
      <c r="B11" s="127" t="s">
        <v>120</v>
      </c>
      <c r="C11" s="37">
        <v>2006</v>
      </c>
      <c r="D11" s="127" t="s">
        <v>59</v>
      </c>
      <c r="E11" s="219">
        <v>4.2372685185185187E-3</v>
      </c>
      <c r="F11" s="195">
        <v>4</v>
      </c>
      <c r="G11" s="249">
        <v>4</v>
      </c>
      <c r="H11" s="24"/>
      <c r="I11" s="24"/>
      <c r="J11" s="24"/>
      <c r="K11" s="24"/>
      <c r="L11" s="24"/>
      <c r="M11" s="24"/>
    </row>
    <row r="12" spans="1:13" ht="15.75" x14ac:dyDescent="0.25">
      <c r="A12" s="42" t="s">
        <v>10</v>
      </c>
      <c r="B12" s="127" t="s">
        <v>204</v>
      </c>
      <c r="C12" s="37">
        <v>2006</v>
      </c>
      <c r="D12" s="127" t="s">
        <v>18</v>
      </c>
      <c r="E12" s="219">
        <v>4.417824074074074E-3</v>
      </c>
      <c r="F12" s="195">
        <v>3</v>
      </c>
      <c r="G12" s="249">
        <v>3</v>
      </c>
      <c r="H12" s="24"/>
      <c r="I12" s="24"/>
      <c r="J12" s="24"/>
      <c r="K12" s="30"/>
      <c r="L12" s="24"/>
      <c r="M12" s="24"/>
    </row>
    <row r="13" spans="1:13" ht="15.75" x14ac:dyDescent="0.25">
      <c r="A13" s="42" t="s">
        <v>254</v>
      </c>
      <c r="B13" s="127" t="s">
        <v>124</v>
      </c>
      <c r="C13" s="37">
        <v>2006</v>
      </c>
      <c r="D13" s="127" t="s">
        <v>76</v>
      </c>
      <c r="E13" s="219">
        <v>4.4363425925925933E-3</v>
      </c>
      <c r="F13" s="195">
        <v>2</v>
      </c>
      <c r="G13" s="249">
        <v>2</v>
      </c>
      <c r="H13" s="24"/>
      <c r="I13" s="24"/>
      <c r="J13" s="24"/>
      <c r="K13" s="24"/>
      <c r="L13" s="24"/>
      <c r="M13" s="24"/>
    </row>
    <row r="14" spans="1:13" ht="16.5" thickBot="1" x14ac:dyDescent="0.3">
      <c r="A14" s="43" t="s">
        <v>255</v>
      </c>
      <c r="B14" s="142" t="s">
        <v>205</v>
      </c>
      <c r="C14" s="126">
        <v>2006</v>
      </c>
      <c r="D14" s="142" t="s">
        <v>18</v>
      </c>
      <c r="E14" s="220">
        <v>4.8414351851851856E-3</v>
      </c>
      <c r="F14" s="196">
        <v>1</v>
      </c>
      <c r="G14" s="250">
        <v>1</v>
      </c>
      <c r="H14" s="24"/>
      <c r="I14" s="30"/>
      <c r="J14" s="24"/>
      <c r="M14" s="24"/>
    </row>
    <row r="15" spans="1:13" ht="15.75" x14ac:dyDescent="0.25">
      <c r="A15" s="21"/>
      <c r="B15" s="11"/>
      <c r="C15" s="21"/>
      <c r="D15" s="11"/>
      <c r="E15" s="11"/>
    </row>
    <row r="16" spans="1:13" ht="15.75" x14ac:dyDescent="0.25">
      <c r="A16" s="21"/>
      <c r="B16" s="197" t="s">
        <v>243</v>
      </c>
      <c r="D16" s="11"/>
      <c r="E16" s="11"/>
    </row>
    <row r="17" spans="1:5" ht="16.5" thickBot="1" x14ac:dyDescent="0.3">
      <c r="A17" s="11"/>
      <c r="C17" s="29"/>
      <c r="D17" s="11"/>
      <c r="E17" s="11"/>
    </row>
    <row r="18" spans="1:5" ht="16.5" thickBot="1" x14ac:dyDescent="0.3">
      <c r="A18" s="11"/>
      <c r="B18" s="203" t="s">
        <v>244</v>
      </c>
      <c r="C18" s="200" t="s">
        <v>294</v>
      </c>
      <c r="D18" s="11"/>
      <c r="E18" s="11"/>
    </row>
    <row r="19" spans="1:5" ht="15.75" x14ac:dyDescent="0.25">
      <c r="B19" s="124" t="s">
        <v>59</v>
      </c>
      <c r="C19" s="194">
        <v>4</v>
      </c>
    </row>
    <row r="20" spans="1:5" ht="15.75" x14ac:dyDescent="0.25">
      <c r="B20" s="207" t="s">
        <v>12</v>
      </c>
      <c r="C20" s="195">
        <f>F6</f>
        <v>9</v>
      </c>
    </row>
    <row r="21" spans="1:5" ht="15.75" x14ac:dyDescent="0.25">
      <c r="B21" s="45" t="s">
        <v>76</v>
      </c>
      <c r="C21" s="195">
        <f>F7+F8+F9+F13</f>
        <v>23</v>
      </c>
    </row>
    <row r="22" spans="1:5" ht="15.75" x14ac:dyDescent="0.25">
      <c r="B22" s="47" t="s">
        <v>24</v>
      </c>
      <c r="C22" s="195">
        <v>15</v>
      </c>
    </row>
    <row r="23" spans="1:5" ht="16.5" thickBot="1" x14ac:dyDescent="0.3">
      <c r="B23" s="141" t="s">
        <v>18</v>
      </c>
      <c r="C23" s="196">
        <v>4</v>
      </c>
    </row>
  </sheetData>
  <sortState ref="A5:N14">
    <sortCondition ref="E5:E14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5" sqref="A5:G16"/>
    </sheetView>
  </sheetViews>
  <sheetFormatPr defaultRowHeight="15.75" x14ac:dyDescent="0.25"/>
  <cols>
    <col min="1" max="1" width="17.85546875" customWidth="1"/>
    <col min="2" max="2" width="21.7109375" customWidth="1"/>
    <col min="3" max="3" width="16.5703125" style="21" customWidth="1"/>
    <col min="4" max="4" width="21" customWidth="1"/>
    <col min="6" max="6" width="15.140625" customWidth="1"/>
    <col min="7" max="7" width="18.42578125" customWidth="1"/>
    <col min="8" max="8" width="15.85546875" customWidth="1"/>
  </cols>
  <sheetData>
    <row r="1" spans="1:10" x14ac:dyDescent="0.25">
      <c r="A1" s="59" t="s">
        <v>36</v>
      </c>
      <c r="B1" s="19" t="s">
        <v>115</v>
      </c>
      <c r="C1" s="19"/>
      <c r="D1" s="11"/>
      <c r="E1" s="11"/>
    </row>
    <row r="2" spans="1:10" ht="16.5" thickBot="1" x14ac:dyDescent="0.3">
      <c r="A2" s="18"/>
      <c r="B2" s="69"/>
      <c r="C2" s="52"/>
      <c r="D2" s="11"/>
      <c r="E2" s="11"/>
    </row>
    <row r="3" spans="1:10" ht="27" customHeight="1" thickBot="1" x14ac:dyDescent="0.3">
      <c r="A3" s="123" t="s">
        <v>241</v>
      </c>
      <c r="B3" s="11"/>
      <c r="D3" s="11"/>
      <c r="E3" s="11"/>
      <c r="F3" s="27"/>
      <c r="G3" s="252" t="s">
        <v>291</v>
      </c>
    </row>
    <row r="4" spans="1:10" ht="18.75" customHeight="1" thickBot="1" x14ac:dyDescent="0.3">
      <c r="A4" s="64" t="s">
        <v>269</v>
      </c>
      <c r="B4" s="117" t="s">
        <v>0</v>
      </c>
      <c r="C4" s="66" t="s">
        <v>1</v>
      </c>
      <c r="D4" s="118" t="s">
        <v>2</v>
      </c>
      <c r="E4" s="118" t="s">
        <v>240</v>
      </c>
      <c r="F4" s="200" t="s">
        <v>294</v>
      </c>
      <c r="G4" s="258" t="s">
        <v>292</v>
      </c>
      <c r="H4" s="24"/>
      <c r="I4" s="24"/>
      <c r="J4" s="24"/>
    </row>
    <row r="5" spans="1:10" x14ac:dyDescent="0.25">
      <c r="A5" s="54" t="s">
        <v>3</v>
      </c>
      <c r="B5" s="153" t="s">
        <v>117</v>
      </c>
      <c r="C5" s="55">
        <v>2005</v>
      </c>
      <c r="D5" s="153" t="s">
        <v>59</v>
      </c>
      <c r="E5" s="223">
        <v>3.6689814814814814E-3</v>
      </c>
      <c r="F5" s="240">
        <v>14</v>
      </c>
      <c r="G5" s="260">
        <v>13</v>
      </c>
    </row>
    <row r="6" spans="1:10" x14ac:dyDescent="0.25">
      <c r="A6" s="42" t="s">
        <v>4</v>
      </c>
      <c r="B6" s="127" t="s">
        <v>190</v>
      </c>
      <c r="C6" s="37">
        <v>2005</v>
      </c>
      <c r="D6" s="127" t="s">
        <v>24</v>
      </c>
      <c r="E6" s="224">
        <v>3.7951388888888891E-3</v>
      </c>
      <c r="F6" s="241">
        <v>13</v>
      </c>
      <c r="G6" s="249">
        <v>11</v>
      </c>
    </row>
    <row r="7" spans="1:10" x14ac:dyDescent="0.25">
      <c r="A7" s="268" t="s">
        <v>5</v>
      </c>
      <c r="B7" s="61" t="s">
        <v>233</v>
      </c>
      <c r="C7" s="34">
        <v>2005</v>
      </c>
      <c r="D7" s="61" t="s">
        <v>232</v>
      </c>
      <c r="E7" s="224">
        <v>3.8877314814814816E-3</v>
      </c>
      <c r="F7" s="241">
        <v>12</v>
      </c>
      <c r="G7" s="249">
        <v>10</v>
      </c>
    </row>
    <row r="8" spans="1:10" x14ac:dyDescent="0.25">
      <c r="A8" s="268" t="s">
        <v>5</v>
      </c>
      <c r="B8" s="127" t="s">
        <v>122</v>
      </c>
      <c r="C8" s="37">
        <v>2005</v>
      </c>
      <c r="D8" s="127" t="s">
        <v>100</v>
      </c>
      <c r="E8" s="224">
        <v>3.8877314814814816E-3</v>
      </c>
      <c r="F8" s="241">
        <v>12</v>
      </c>
      <c r="G8" s="249">
        <v>10</v>
      </c>
    </row>
    <row r="9" spans="1:10" x14ac:dyDescent="0.25">
      <c r="A9" s="42" t="s">
        <v>7</v>
      </c>
      <c r="B9" s="127" t="s">
        <v>129</v>
      </c>
      <c r="C9" s="37">
        <v>2005</v>
      </c>
      <c r="D9" s="127" t="s">
        <v>12</v>
      </c>
      <c r="E9" s="224">
        <v>3.9155092592592592E-3</v>
      </c>
      <c r="F9" s="241">
        <v>10</v>
      </c>
      <c r="G9" s="249">
        <v>8</v>
      </c>
    </row>
    <row r="10" spans="1:10" x14ac:dyDescent="0.25">
      <c r="A10" s="42" t="s">
        <v>8</v>
      </c>
      <c r="B10" s="127" t="s">
        <v>116</v>
      </c>
      <c r="C10" s="37">
        <v>2005</v>
      </c>
      <c r="D10" s="127" t="s">
        <v>96</v>
      </c>
      <c r="E10" s="224">
        <v>3.9166666666666664E-3</v>
      </c>
      <c r="F10" s="241">
        <v>9</v>
      </c>
      <c r="G10" s="249">
        <v>7</v>
      </c>
    </row>
    <row r="11" spans="1:10" x14ac:dyDescent="0.25">
      <c r="A11" s="42" t="s">
        <v>9</v>
      </c>
      <c r="B11" s="127" t="s">
        <v>234</v>
      </c>
      <c r="C11" s="37">
        <v>2005</v>
      </c>
      <c r="D11" s="127" t="s">
        <v>232</v>
      </c>
      <c r="E11" s="224">
        <v>4.1006944444444441E-3</v>
      </c>
      <c r="F11" s="241">
        <v>8</v>
      </c>
      <c r="G11" s="249">
        <v>6</v>
      </c>
    </row>
    <row r="12" spans="1:10" x14ac:dyDescent="0.25">
      <c r="A12" s="42" t="s">
        <v>10</v>
      </c>
      <c r="B12" s="127" t="s">
        <v>118</v>
      </c>
      <c r="C12" s="37">
        <v>2005</v>
      </c>
      <c r="D12" s="127" t="s">
        <v>59</v>
      </c>
      <c r="E12" s="224">
        <v>4.1261574074074074E-3</v>
      </c>
      <c r="F12" s="241">
        <v>7</v>
      </c>
      <c r="G12" s="249">
        <v>5</v>
      </c>
      <c r="J12" s="24"/>
    </row>
    <row r="13" spans="1:10" x14ac:dyDescent="0.25">
      <c r="A13" s="42" t="s">
        <v>254</v>
      </c>
      <c r="B13" s="61" t="s">
        <v>121</v>
      </c>
      <c r="C13" s="37">
        <v>2005</v>
      </c>
      <c r="D13" s="61" t="s">
        <v>100</v>
      </c>
      <c r="E13" s="224">
        <v>4.2233796296296299E-3</v>
      </c>
      <c r="F13" s="241">
        <v>6</v>
      </c>
      <c r="G13" s="249">
        <v>4</v>
      </c>
    </row>
    <row r="14" spans="1:10" x14ac:dyDescent="0.25">
      <c r="A14" s="42" t="s">
        <v>255</v>
      </c>
      <c r="B14" s="61" t="s">
        <v>123</v>
      </c>
      <c r="C14" s="34">
        <v>2005</v>
      </c>
      <c r="D14" s="61" t="s">
        <v>65</v>
      </c>
      <c r="E14" s="224">
        <v>4.2881944444444443E-3</v>
      </c>
      <c r="F14" s="241">
        <v>5</v>
      </c>
      <c r="G14" s="249">
        <v>3</v>
      </c>
    </row>
    <row r="15" spans="1:10" x14ac:dyDescent="0.25">
      <c r="A15" s="42" t="s">
        <v>256</v>
      </c>
      <c r="B15" s="61" t="s">
        <v>207</v>
      </c>
      <c r="C15" s="34">
        <v>2005</v>
      </c>
      <c r="D15" s="61" t="s">
        <v>12</v>
      </c>
      <c r="E15" s="224">
        <v>4.2986111111111116E-3</v>
      </c>
      <c r="F15" s="241">
        <v>4</v>
      </c>
      <c r="G15" s="249">
        <v>2</v>
      </c>
      <c r="H15" s="24"/>
      <c r="I15" s="30"/>
      <c r="J15" s="24"/>
    </row>
    <row r="16" spans="1:10" ht="16.5" thickBot="1" x14ac:dyDescent="0.3">
      <c r="A16" s="43" t="s">
        <v>257</v>
      </c>
      <c r="B16" s="152" t="s">
        <v>189</v>
      </c>
      <c r="C16" s="126">
        <v>2005</v>
      </c>
      <c r="D16" s="152" t="s">
        <v>24</v>
      </c>
      <c r="E16" s="225">
        <v>4.3993055555555556E-3</v>
      </c>
      <c r="F16" s="243">
        <v>3</v>
      </c>
      <c r="G16" s="250">
        <v>1</v>
      </c>
    </row>
    <row r="17" spans="1:9" x14ac:dyDescent="0.25">
      <c r="A17" s="214" t="s">
        <v>258</v>
      </c>
      <c r="B17" s="270" t="s">
        <v>26</v>
      </c>
      <c r="C17" s="271">
        <v>2005</v>
      </c>
      <c r="D17" s="275" t="s">
        <v>12</v>
      </c>
      <c r="E17" s="272">
        <v>4.4467592592592588E-3</v>
      </c>
      <c r="F17" s="273">
        <v>2</v>
      </c>
      <c r="G17" s="274"/>
      <c r="I17" s="24"/>
    </row>
    <row r="18" spans="1:9" ht="16.5" thickBot="1" x14ac:dyDescent="0.3">
      <c r="A18" s="43" t="s">
        <v>259</v>
      </c>
      <c r="B18" s="142" t="s">
        <v>119</v>
      </c>
      <c r="C18" s="126">
        <v>2005</v>
      </c>
      <c r="D18" s="142" t="s">
        <v>59</v>
      </c>
      <c r="E18" s="225">
        <v>4.6458333333333325E-3</v>
      </c>
      <c r="F18" s="243">
        <v>1</v>
      </c>
      <c r="G18" s="262"/>
    </row>
    <row r="20" spans="1:9" x14ac:dyDescent="0.25">
      <c r="B20" s="197" t="s">
        <v>243</v>
      </c>
      <c r="C20" s="1"/>
    </row>
    <row r="21" spans="1:9" thickBot="1" x14ac:dyDescent="0.3">
      <c r="C21" s="29"/>
    </row>
    <row r="22" spans="1:9" ht="16.5" thickBot="1" x14ac:dyDescent="0.3">
      <c r="B22" s="203" t="s">
        <v>244</v>
      </c>
      <c r="C22" s="200" t="s">
        <v>294</v>
      </c>
    </row>
    <row r="23" spans="1:9" x14ac:dyDescent="0.25">
      <c r="B23" s="124" t="s">
        <v>59</v>
      </c>
      <c r="C23" s="194">
        <f>F5+F12+F18</f>
        <v>22</v>
      </c>
    </row>
    <row r="24" spans="1:9" x14ac:dyDescent="0.25">
      <c r="B24" s="207" t="s">
        <v>12</v>
      </c>
      <c r="C24" s="195">
        <f>F9+F15+F17</f>
        <v>16</v>
      </c>
    </row>
    <row r="25" spans="1:9" x14ac:dyDescent="0.25">
      <c r="B25" s="45" t="s">
        <v>96</v>
      </c>
      <c r="C25" s="195">
        <f>F10</f>
        <v>9</v>
      </c>
    </row>
    <row r="26" spans="1:9" x14ac:dyDescent="0.25">
      <c r="B26" s="45" t="s">
        <v>24</v>
      </c>
      <c r="C26" s="195">
        <f>F6+F16</f>
        <v>16</v>
      </c>
    </row>
    <row r="27" spans="1:9" x14ac:dyDescent="0.25">
      <c r="B27" s="45" t="s">
        <v>232</v>
      </c>
      <c r="C27" s="113">
        <f>F7+F11</f>
        <v>20</v>
      </c>
    </row>
    <row r="28" spans="1:9" x14ac:dyDescent="0.25">
      <c r="B28" s="47" t="s">
        <v>100</v>
      </c>
      <c r="C28" s="113">
        <f>F8+F13</f>
        <v>18</v>
      </c>
    </row>
    <row r="29" spans="1:9" ht="16.5" thickBot="1" x14ac:dyDescent="0.3">
      <c r="B29" s="53" t="s">
        <v>65</v>
      </c>
      <c r="C29" s="114">
        <f>F14</f>
        <v>5</v>
      </c>
    </row>
  </sheetData>
  <sortState ref="A9:K10">
    <sortCondition ref="E9:E10"/>
  </sortState>
  <pageMargins left="0.7" right="0.7" top="0.78740157499999996" bottom="0.78740157499999996" header="0.3" footer="0.3"/>
  <pageSetup paperSize="9" orientation="portrait" horizontalDpi="4294967294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M6" sqref="M6"/>
    </sheetView>
  </sheetViews>
  <sheetFormatPr defaultRowHeight="15" x14ac:dyDescent="0.25"/>
  <cols>
    <col min="1" max="1" width="15.85546875" customWidth="1"/>
    <col min="2" max="2" width="22" customWidth="1"/>
    <col min="3" max="3" width="15.28515625" style="1" customWidth="1"/>
    <col min="4" max="4" width="20.42578125" customWidth="1"/>
    <col min="5" max="5" width="9.140625" style="1"/>
    <col min="6" max="6" width="15.28515625" customWidth="1"/>
    <col min="7" max="7" width="24.42578125" customWidth="1"/>
    <col min="8" max="8" width="10.85546875" customWidth="1"/>
  </cols>
  <sheetData>
    <row r="1" spans="1:10" ht="15.75" x14ac:dyDescent="0.25">
      <c r="A1" s="59" t="s">
        <v>136</v>
      </c>
      <c r="B1" s="19" t="s">
        <v>115</v>
      </c>
      <c r="C1" s="19"/>
      <c r="D1" s="11"/>
      <c r="E1" s="21"/>
      <c r="F1" s="11"/>
    </row>
    <row r="2" spans="1:10" ht="16.5" thickBot="1" x14ac:dyDescent="0.3">
      <c r="A2" s="226"/>
      <c r="B2" s="13"/>
      <c r="C2" s="52"/>
      <c r="D2" s="20"/>
      <c r="E2" s="21"/>
    </row>
    <row r="3" spans="1:10" ht="16.5" thickBot="1" x14ac:dyDescent="0.3">
      <c r="A3" s="227" t="s">
        <v>241</v>
      </c>
      <c r="B3" s="228"/>
      <c r="C3" s="40"/>
      <c r="D3" s="36"/>
      <c r="E3" s="40"/>
      <c r="G3" s="252" t="s">
        <v>291</v>
      </c>
    </row>
    <row r="4" spans="1:10" ht="17.25" customHeight="1" thickBot="1" x14ac:dyDescent="0.3">
      <c r="A4" s="64" t="s">
        <v>242</v>
      </c>
      <c r="B4" s="65" t="s">
        <v>0</v>
      </c>
      <c r="C4" s="66" t="s">
        <v>1</v>
      </c>
      <c r="D4" s="229" t="s">
        <v>2</v>
      </c>
      <c r="E4" s="118" t="s">
        <v>240</v>
      </c>
      <c r="F4" s="200" t="s">
        <v>294</v>
      </c>
      <c r="G4" s="258" t="s">
        <v>292</v>
      </c>
      <c r="H4" s="30"/>
    </row>
    <row r="5" spans="1:10" ht="15.75" x14ac:dyDescent="0.25">
      <c r="A5" s="54" t="s">
        <v>3</v>
      </c>
      <c r="B5" s="153" t="s">
        <v>208</v>
      </c>
      <c r="C5" s="55">
        <v>2006</v>
      </c>
      <c r="D5" s="153" t="s">
        <v>12</v>
      </c>
      <c r="E5" s="223">
        <v>3.7939814814814811E-3</v>
      </c>
      <c r="F5" s="240">
        <v>22</v>
      </c>
      <c r="G5" s="260">
        <v>13</v>
      </c>
    </row>
    <row r="6" spans="1:10" ht="15.75" x14ac:dyDescent="0.25">
      <c r="A6" s="42" t="s">
        <v>4</v>
      </c>
      <c r="B6" s="127" t="s">
        <v>142</v>
      </c>
      <c r="C6" s="37">
        <v>2006</v>
      </c>
      <c r="D6" s="127" t="s">
        <v>100</v>
      </c>
      <c r="E6" s="224">
        <v>3.8414351851851851E-3</v>
      </c>
      <c r="F6" s="241">
        <v>21</v>
      </c>
      <c r="G6" s="249">
        <v>11</v>
      </c>
      <c r="H6" s="24"/>
      <c r="I6" s="116"/>
      <c r="J6" s="24"/>
    </row>
    <row r="7" spans="1:10" ht="15.75" x14ac:dyDescent="0.25">
      <c r="A7" s="42" t="s">
        <v>5</v>
      </c>
      <c r="B7" s="127" t="s">
        <v>139</v>
      </c>
      <c r="C7" s="34">
        <v>2006</v>
      </c>
      <c r="D7" s="127" t="s">
        <v>76</v>
      </c>
      <c r="E7" s="224">
        <v>3.891203703703704E-3</v>
      </c>
      <c r="F7" s="242">
        <v>20</v>
      </c>
      <c r="G7" s="249">
        <v>10</v>
      </c>
    </row>
    <row r="8" spans="1:10" ht="15.75" x14ac:dyDescent="0.25">
      <c r="A8" s="42" t="s">
        <v>6</v>
      </c>
      <c r="B8" s="61" t="s">
        <v>140</v>
      </c>
      <c r="C8" s="34">
        <v>2006</v>
      </c>
      <c r="D8" s="61" t="s">
        <v>100</v>
      </c>
      <c r="E8" s="224">
        <v>4.0300925925925929E-3</v>
      </c>
      <c r="F8" s="241">
        <v>19</v>
      </c>
      <c r="G8" s="249">
        <v>9</v>
      </c>
      <c r="H8" s="24"/>
      <c r="I8" s="116"/>
      <c r="J8" s="24"/>
    </row>
    <row r="9" spans="1:10" ht="15.75" x14ac:dyDescent="0.25">
      <c r="A9" s="42" t="s">
        <v>7</v>
      </c>
      <c r="B9" s="61" t="s">
        <v>215</v>
      </c>
      <c r="C9" s="34">
        <v>2006</v>
      </c>
      <c r="D9" s="61" t="s">
        <v>12</v>
      </c>
      <c r="E9" s="224">
        <v>4.0648148148148154E-3</v>
      </c>
      <c r="F9" s="241">
        <v>18</v>
      </c>
      <c r="G9" s="249">
        <v>8</v>
      </c>
      <c r="H9" s="24"/>
      <c r="I9" s="116"/>
      <c r="J9" s="24"/>
    </row>
    <row r="10" spans="1:10" ht="15.75" x14ac:dyDescent="0.25">
      <c r="A10" s="42" t="s">
        <v>8</v>
      </c>
      <c r="B10" s="61" t="s">
        <v>206</v>
      </c>
      <c r="C10" s="34">
        <v>2006</v>
      </c>
      <c r="D10" s="61" t="s">
        <v>18</v>
      </c>
      <c r="E10" s="224">
        <v>4.0752314814814809E-3</v>
      </c>
      <c r="F10" s="242">
        <v>17</v>
      </c>
      <c r="G10" s="249">
        <v>7</v>
      </c>
    </row>
    <row r="11" spans="1:10" ht="15.75" x14ac:dyDescent="0.25">
      <c r="A11" s="42" t="s">
        <v>9</v>
      </c>
      <c r="B11" s="127" t="s">
        <v>209</v>
      </c>
      <c r="C11" s="34">
        <v>2006</v>
      </c>
      <c r="D11" s="127" t="s">
        <v>12</v>
      </c>
      <c r="E11" s="224">
        <v>4.1493055555555554E-3</v>
      </c>
      <c r="F11" s="242">
        <v>16</v>
      </c>
      <c r="G11" s="249">
        <v>6</v>
      </c>
    </row>
    <row r="12" spans="1:10" ht="15.75" x14ac:dyDescent="0.25">
      <c r="A12" s="42" t="s">
        <v>10</v>
      </c>
      <c r="B12" s="61" t="s">
        <v>212</v>
      </c>
      <c r="C12" s="34">
        <v>2006</v>
      </c>
      <c r="D12" s="61" t="s">
        <v>12</v>
      </c>
      <c r="E12" s="224">
        <v>4.1712962962962962E-3</v>
      </c>
      <c r="F12" s="257">
        <v>15</v>
      </c>
      <c r="G12" s="249">
        <v>5</v>
      </c>
      <c r="H12" s="116"/>
      <c r="I12" s="24"/>
      <c r="J12" s="24"/>
    </row>
    <row r="13" spans="1:10" ht="15.75" x14ac:dyDescent="0.25">
      <c r="A13" s="42" t="s">
        <v>254</v>
      </c>
      <c r="B13" s="127" t="s">
        <v>160</v>
      </c>
      <c r="C13" s="37">
        <v>2006</v>
      </c>
      <c r="D13" s="127" t="s">
        <v>65</v>
      </c>
      <c r="E13" s="224">
        <v>4.2418981481481483E-3</v>
      </c>
      <c r="F13" s="257">
        <v>14</v>
      </c>
      <c r="G13" s="249">
        <v>4</v>
      </c>
      <c r="H13" s="24"/>
      <c r="I13" s="24"/>
      <c r="J13" s="24"/>
    </row>
    <row r="14" spans="1:10" ht="15.75" x14ac:dyDescent="0.25">
      <c r="A14" s="42" t="s">
        <v>255</v>
      </c>
      <c r="B14" s="127" t="s">
        <v>213</v>
      </c>
      <c r="C14" s="34">
        <v>2006</v>
      </c>
      <c r="D14" s="127" t="s">
        <v>12</v>
      </c>
      <c r="E14" s="224">
        <v>4.2986111111111116E-3</v>
      </c>
      <c r="F14" s="257">
        <v>13</v>
      </c>
      <c r="G14" s="249">
        <v>3</v>
      </c>
      <c r="H14" s="116"/>
      <c r="I14" s="24"/>
      <c r="J14" s="24"/>
    </row>
    <row r="15" spans="1:10" ht="15.75" x14ac:dyDescent="0.25">
      <c r="A15" s="42" t="s">
        <v>256</v>
      </c>
      <c r="B15" s="202" t="s">
        <v>214</v>
      </c>
      <c r="C15" s="37">
        <v>2006</v>
      </c>
      <c r="D15" s="61" t="s">
        <v>12</v>
      </c>
      <c r="E15" s="224">
        <v>4.3599537037037036E-3</v>
      </c>
      <c r="F15" s="241">
        <v>12</v>
      </c>
      <c r="G15" s="249">
        <v>2</v>
      </c>
    </row>
    <row r="16" spans="1:10" ht="16.5" thickBot="1" x14ac:dyDescent="0.3">
      <c r="A16" s="43" t="s">
        <v>257</v>
      </c>
      <c r="B16" s="142" t="s">
        <v>217</v>
      </c>
      <c r="C16" s="44">
        <v>2006</v>
      </c>
      <c r="D16" s="142" t="s">
        <v>12</v>
      </c>
      <c r="E16" s="225">
        <v>4.3680555555555556E-3</v>
      </c>
      <c r="F16" s="283">
        <v>11</v>
      </c>
      <c r="G16" s="250">
        <v>1</v>
      </c>
      <c r="H16" s="116"/>
      <c r="I16" s="24"/>
      <c r="J16" s="24"/>
    </row>
    <row r="17" spans="1:10" ht="15.75" x14ac:dyDescent="0.25">
      <c r="A17" s="214" t="s">
        <v>258</v>
      </c>
      <c r="B17" s="275" t="s">
        <v>150</v>
      </c>
      <c r="C17" s="271">
        <v>2006</v>
      </c>
      <c r="D17" s="275" t="s">
        <v>59</v>
      </c>
      <c r="E17" s="272">
        <v>4.3900462962962955E-3</v>
      </c>
      <c r="F17" s="282">
        <v>10</v>
      </c>
      <c r="G17" s="274"/>
      <c r="H17" s="24"/>
      <c r="I17" s="24"/>
      <c r="J17" s="24"/>
    </row>
    <row r="18" spans="1:10" ht="15.75" x14ac:dyDescent="0.25">
      <c r="A18" s="42" t="s">
        <v>259</v>
      </c>
      <c r="B18" s="61" t="s">
        <v>146</v>
      </c>
      <c r="C18" s="37">
        <v>2006</v>
      </c>
      <c r="D18" s="61" t="s">
        <v>96</v>
      </c>
      <c r="E18" s="224">
        <v>4.425925925925926E-3</v>
      </c>
      <c r="F18" s="241">
        <v>9</v>
      </c>
      <c r="G18" s="259"/>
    </row>
    <row r="19" spans="1:10" ht="15.75" x14ac:dyDescent="0.25">
      <c r="A19" s="42" t="s">
        <v>260</v>
      </c>
      <c r="B19" s="127" t="s">
        <v>151</v>
      </c>
      <c r="C19" s="35">
        <v>2006</v>
      </c>
      <c r="D19" s="127" t="s">
        <v>59</v>
      </c>
      <c r="E19" s="224">
        <v>4.4363425925925933E-3</v>
      </c>
      <c r="F19" s="241">
        <v>8</v>
      </c>
      <c r="G19" s="259"/>
    </row>
    <row r="20" spans="1:10" ht="15.75" x14ac:dyDescent="0.25">
      <c r="A20" s="42" t="s">
        <v>261</v>
      </c>
      <c r="B20" s="61" t="s">
        <v>216</v>
      </c>
      <c r="C20" s="34">
        <v>2006</v>
      </c>
      <c r="D20" s="61" t="s">
        <v>12</v>
      </c>
      <c r="E20" s="224">
        <v>4.4780092592592588E-3</v>
      </c>
      <c r="F20" s="257">
        <v>7</v>
      </c>
      <c r="G20" s="259"/>
      <c r="H20" s="24"/>
      <c r="I20" s="24"/>
      <c r="J20" s="24"/>
    </row>
    <row r="21" spans="1:10" ht="15.75" x14ac:dyDescent="0.25">
      <c r="A21" s="42" t="s">
        <v>262</v>
      </c>
      <c r="B21" s="61" t="s">
        <v>211</v>
      </c>
      <c r="C21" s="34">
        <v>2006</v>
      </c>
      <c r="D21" s="61" t="s">
        <v>12</v>
      </c>
      <c r="E21" s="224">
        <v>4.5601851851851853E-3</v>
      </c>
      <c r="F21" s="241">
        <v>6</v>
      </c>
      <c r="G21" s="259"/>
      <c r="H21" s="116"/>
      <c r="I21" s="24"/>
      <c r="J21" s="24"/>
    </row>
    <row r="22" spans="1:10" ht="15.75" x14ac:dyDescent="0.25">
      <c r="A22" s="42" t="s">
        <v>263</v>
      </c>
      <c r="B22" s="127" t="s">
        <v>161</v>
      </c>
      <c r="C22" s="34">
        <v>2006</v>
      </c>
      <c r="D22" s="127" t="s">
        <v>65</v>
      </c>
      <c r="E22" s="224">
        <v>4.6284722222222222E-3</v>
      </c>
      <c r="F22" s="241">
        <v>5</v>
      </c>
      <c r="G22" s="269"/>
      <c r="H22" s="24"/>
      <c r="I22" s="24"/>
      <c r="J22" s="24"/>
    </row>
    <row r="23" spans="1:10" ht="15.75" x14ac:dyDescent="0.25">
      <c r="A23" s="42" t="s">
        <v>264</v>
      </c>
      <c r="B23" s="127" t="s">
        <v>149</v>
      </c>
      <c r="C23" s="34">
        <v>2006</v>
      </c>
      <c r="D23" s="127" t="s">
        <v>59</v>
      </c>
      <c r="E23" s="224">
        <v>4.6458333333333325E-3</v>
      </c>
      <c r="F23" s="241">
        <v>4</v>
      </c>
      <c r="G23" s="259"/>
    </row>
    <row r="24" spans="1:10" ht="15.75" x14ac:dyDescent="0.25">
      <c r="A24" s="42" t="s">
        <v>265</v>
      </c>
      <c r="B24" s="127" t="s">
        <v>152</v>
      </c>
      <c r="C24" s="34">
        <v>2006</v>
      </c>
      <c r="D24" s="127" t="s">
        <v>59</v>
      </c>
      <c r="E24" s="224">
        <v>4.6909722222222222E-3</v>
      </c>
      <c r="F24" s="241">
        <v>3</v>
      </c>
      <c r="G24" s="259"/>
    </row>
    <row r="25" spans="1:10" ht="15.75" x14ac:dyDescent="0.25">
      <c r="A25" s="42" t="s">
        <v>266</v>
      </c>
      <c r="B25" s="61" t="s">
        <v>141</v>
      </c>
      <c r="C25" s="37">
        <v>2006</v>
      </c>
      <c r="D25" s="61" t="s">
        <v>100</v>
      </c>
      <c r="E25" s="224">
        <v>4.9606481481481481E-3</v>
      </c>
      <c r="F25" s="257">
        <v>2</v>
      </c>
      <c r="G25" s="259"/>
      <c r="H25" s="24"/>
      <c r="I25" s="24"/>
      <c r="J25" s="24"/>
    </row>
    <row r="26" spans="1:10" ht="16.5" thickBot="1" x14ac:dyDescent="0.3">
      <c r="A26" s="43" t="s">
        <v>267</v>
      </c>
      <c r="B26" s="152" t="s">
        <v>210</v>
      </c>
      <c r="C26" s="44">
        <v>2006</v>
      </c>
      <c r="D26" s="152" t="s">
        <v>12</v>
      </c>
      <c r="E26" s="225">
        <v>4.9629629629629633E-3</v>
      </c>
      <c r="F26" s="243">
        <v>1</v>
      </c>
      <c r="G26" s="262"/>
      <c r="H26" s="24"/>
      <c r="I26" s="24"/>
      <c r="J26" s="24"/>
    </row>
    <row r="27" spans="1:10" ht="15.75" x14ac:dyDescent="0.25">
      <c r="B27" s="28"/>
      <c r="C27" s="41"/>
    </row>
    <row r="28" spans="1:10" ht="15.75" x14ac:dyDescent="0.25">
      <c r="B28" s="197" t="s">
        <v>243</v>
      </c>
    </row>
    <row r="29" spans="1:10" ht="15.75" thickBot="1" x14ac:dyDescent="0.3">
      <c r="C29" s="29"/>
    </row>
    <row r="30" spans="1:10" ht="16.5" thickBot="1" x14ac:dyDescent="0.3">
      <c r="B30" s="203" t="s">
        <v>244</v>
      </c>
      <c r="C30" s="200" t="s">
        <v>294</v>
      </c>
    </row>
    <row r="31" spans="1:10" ht="15.75" x14ac:dyDescent="0.25">
      <c r="A31" s="21"/>
      <c r="B31" s="124" t="s">
        <v>59</v>
      </c>
      <c r="C31" s="194">
        <f>F17+F19+F23+F24</f>
        <v>25</v>
      </c>
    </row>
    <row r="32" spans="1:10" ht="15.75" x14ac:dyDescent="0.25">
      <c r="B32" s="207" t="s">
        <v>12</v>
      </c>
      <c r="C32" s="195">
        <f>F5+F9+F11+F12+F14+F15+F16+F20+F21+F26</f>
        <v>121</v>
      </c>
    </row>
    <row r="33" spans="2:3" ht="15.75" x14ac:dyDescent="0.25">
      <c r="B33" s="45" t="s">
        <v>96</v>
      </c>
      <c r="C33" s="195">
        <f>F18</f>
        <v>9</v>
      </c>
    </row>
    <row r="34" spans="2:3" ht="15.75" x14ac:dyDescent="0.25">
      <c r="B34" s="45" t="s">
        <v>18</v>
      </c>
      <c r="C34" s="195">
        <f>F10</f>
        <v>17</v>
      </c>
    </row>
    <row r="35" spans="2:3" ht="15.75" x14ac:dyDescent="0.25">
      <c r="B35" s="127" t="s">
        <v>76</v>
      </c>
      <c r="C35" s="113">
        <f>F7</f>
        <v>20</v>
      </c>
    </row>
    <row r="36" spans="2:3" ht="15.75" x14ac:dyDescent="0.25">
      <c r="B36" s="47" t="s">
        <v>100</v>
      </c>
      <c r="C36" s="113">
        <f>F6+F25+F8</f>
        <v>42</v>
      </c>
    </row>
    <row r="37" spans="2:3" ht="16.5" thickBot="1" x14ac:dyDescent="0.3">
      <c r="B37" s="53" t="s">
        <v>65</v>
      </c>
      <c r="C37" s="114">
        <f>F13+F22</f>
        <v>19</v>
      </c>
    </row>
  </sheetData>
  <sortState ref="A5:K26">
    <sortCondition ref="E5:E26"/>
  </sortState>
  <pageMargins left="0.7" right="0.7" top="0.78740157499999996" bottom="0.78740157499999996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INFO</vt:lpstr>
      <vt:lpstr>elévové</vt:lpstr>
      <vt:lpstr>žkym 2008</vt:lpstr>
      <vt:lpstr>žkym 2007</vt:lpstr>
      <vt:lpstr>žcim 2008</vt:lpstr>
      <vt:lpstr>žcim 2007</vt:lpstr>
      <vt:lpstr>žkyst.2006</vt:lpstr>
      <vt:lpstr>žkyst.2005</vt:lpstr>
      <vt:lpstr>žcist.2006</vt:lpstr>
      <vt:lpstr>žcist.2005</vt:lpstr>
      <vt:lpstr>dci 2004</vt:lpstr>
      <vt:lpstr>veřejnost, VŠ</vt:lpstr>
      <vt:lpstr>Oddíly - Olomoucký triatlon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2019-03-04T23:04:34Z</dcterms:modified>
</cp:coreProperties>
</file>